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1488" windowWidth="14316" windowHeight="11760" tabRatio="567" activeTab="4"/>
  </bookViews>
  <sheets>
    <sheet name="DEPENSES" sheetId="1" r:id="rId1"/>
    <sheet name="RECETTES" sheetId="2" r:id="rId2"/>
    <sheet name="COMPTE DE RESULTAT " sheetId="3" r:id="rId3"/>
    <sheet name="Situation patrimoniale" sheetId="4" r:id="rId4"/>
    <sheet name="BUDGET PREVISIONNEL" sheetId="5" r:id="rId5"/>
  </sheets>
  <definedNames>
    <definedName name="Excel_BuiltIn__FilterDatabase_2">'DEPENSES'!$F$52:$U$55</definedName>
    <definedName name="_xlnm.Print_Area" localSheetId="4">'BUDGET PREVISIONNEL'!$A$1:$H$21</definedName>
    <definedName name="_xlnm.Print_Area" localSheetId="2">'COMPTE DE RESULTAT '!$A$1:$J$23</definedName>
    <definedName name="_xlnm.Print_Area" localSheetId="0">'DEPENSES'!$A$1:$U$52</definedName>
    <definedName name="_xlnm.Print_Area" localSheetId="1">'RECETTES'!$A$1:$P$26</definedName>
    <definedName name="_xlnm.Print_Area" localSheetId="3">'Situation patrimoniale'!$A$1:$D$8</definedName>
  </definedNames>
  <calcPr fullCalcOnLoad="1"/>
</workbook>
</file>

<file path=xl/sharedStrings.xml><?xml version="1.0" encoding="utf-8"?>
<sst xmlns="http://schemas.openxmlformats.org/spreadsheetml/2006/main" count="166" uniqueCount="91">
  <si>
    <t>DEPENSES</t>
  </si>
  <si>
    <t>DATE</t>
  </si>
  <si>
    <t>LIBELLES</t>
  </si>
  <si>
    <t>MODE
DE
PAIEMENT</t>
  </si>
  <si>
    <t>MONTANT</t>
  </si>
  <si>
    <t>RECETTES</t>
  </si>
  <si>
    <t>TOTAUX</t>
  </si>
  <si>
    <t>ANNEE N</t>
  </si>
  <si>
    <t>ANNEE N-1</t>
  </si>
  <si>
    <t>TOTAL DEPENSES</t>
  </si>
  <si>
    <t>TOTAL RECETTES</t>
  </si>
  <si>
    <t>BUDGET N+1</t>
  </si>
  <si>
    <t>N° REMISE</t>
  </si>
  <si>
    <t>Vérification banque</t>
  </si>
  <si>
    <t>Cotisations et abonnements reçus</t>
  </si>
  <si>
    <t xml:space="preserve">Cotisations et abonnements versés </t>
  </si>
  <si>
    <t>Produits financiers</t>
  </si>
  <si>
    <t>BANQUE</t>
  </si>
  <si>
    <t xml:space="preserve">    </t>
  </si>
  <si>
    <t>chèque</t>
  </si>
  <si>
    <t>X</t>
  </si>
  <si>
    <t xml:space="preserve"> </t>
  </si>
  <si>
    <t>Cadeaux, Dons…</t>
  </si>
  <si>
    <t>,</t>
  </si>
  <si>
    <t>Cotisations</t>
  </si>
  <si>
    <t>Dons</t>
  </si>
  <si>
    <t>Subvention</t>
  </si>
  <si>
    <t>Actions 1</t>
  </si>
  <si>
    <t>Actions 2</t>
  </si>
  <si>
    <t>Actions 3</t>
  </si>
  <si>
    <t>Actions 4</t>
  </si>
  <si>
    <t>Produits Financiers</t>
  </si>
  <si>
    <t>Numero de chèque</t>
  </si>
  <si>
    <t>Reversement cotisations</t>
  </si>
  <si>
    <t>Assurance</t>
  </si>
  <si>
    <t>Frais de déplacements</t>
  </si>
  <si>
    <t>Fournitures administratives et affranchissements</t>
  </si>
  <si>
    <t>Subventions</t>
  </si>
  <si>
    <t xml:space="preserve"> Accueil des parents (portes ouvertes, AG,…)</t>
  </si>
  <si>
    <t>Frais bancaires</t>
  </si>
  <si>
    <t>Cadeaux, Dons</t>
  </si>
  <si>
    <t>Action 2</t>
  </si>
  <si>
    <t>Action 3</t>
  </si>
  <si>
    <t>Action 4</t>
  </si>
  <si>
    <t xml:space="preserve">Cotisations versées </t>
  </si>
  <si>
    <t>Accueil des parents (portes ouvertes, Ag, …)</t>
  </si>
  <si>
    <t>Montant</t>
  </si>
  <si>
    <t>Assurances</t>
  </si>
  <si>
    <t>Entretien et réparation du matériel</t>
  </si>
  <si>
    <t>Achats de matériel durable</t>
  </si>
  <si>
    <t>Achats de matérielsdurable</t>
  </si>
  <si>
    <t>Actions 5</t>
  </si>
  <si>
    <t>Action 5</t>
  </si>
  <si>
    <t>Cotisations reçues</t>
  </si>
  <si>
    <t>pot d'accueil</t>
  </si>
  <si>
    <t>Assemblée générale</t>
  </si>
  <si>
    <t>Chèque</t>
  </si>
  <si>
    <t>Gouter des primaires</t>
  </si>
  <si>
    <t>Chèques</t>
  </si>
  <si>
    <t>Marché de noël</t>
  </si>
  <si>
    <t>Voyages scolaires</t>
  </si>
  <si>
    <t>remise</t>
  </si>
  <si>
    <t>cotisations</t>
  </si>
  <si>
    <t>cheques</t>
  </si>
  <si>
    <t>Action 1 (goûter)</t>
  </si>
  <si>
    <t>Action 2 (marché de Noël)</t>
  </si>
  <si>
    <t>RESULTAT NET</t>
  </si>
  <si>
    <t>LIVRET D'EPARGNE</t>
  </si>
  <si>
    <t>Résultat net</t>
  </si>
  <si>
    <t>BUDGET N</t>
  </si>
  <si>
    <t>000</t>
  </si>
  <si>
    <t>APEL DE …   BUDGET PREVISIONNEL</t>
  </si>
  <si>
    <t>Subventions - Voyages scolaires</t>
  </si>
  <si>
    <t>RESULTAT NET BUDGET N+1</t>
  </si>
  <si>
    <t>APEL DE …  SITUATION PATRIMONIALE</t>
  </si>
  <si>
    <r>
      <rPr>
        <b/>
        <sz val="14"/>
        <rFont val="Arial"/>
        <family val="2"/>
      </rPr>
      <t>APEL DE ………….          JOURNAL DES DEPENSES DU 1ER AOUT 2022 AU 31 JULLET 2023</t>
    </r>
    <r>
      <rPr>
        <b/>
        <sz val="9"/>
        <rFont val="Arial"/>
        <family val="2"/>
      </rPr>
      <t xml:space="preserve">
</t>
    </r>
  </si>
  <si>
    <t>MOIS DE Septembre 2022</t>
  </si>
  <si>
    <t>MOIS DE Octobre2022</t>
  </si>
  <si>
    <t>MOIS DE Novembre 2022</t>
  </si>
  <si>
    <t>MOIS DE Décembre 2022</t>
  </si>
  <si>
    <t>APEL DE ………….          JOURNAL DES RECETTES DU 1ER AOUT 2022 AU 31 JULLET 2023</t>
  </si>
  <si>
    <t>MOIS de Septembre 2022</t>
  </si>
  <si>
    <t>MOIS d'octobre 2022</t>
  </si>
  <si>
    <t>MOIS novembre 2022</t>
  </si>
  <si>
    <t>MOIS décembre 2022</t>
  </si>
  <si>
    <t>MOIS janvier 2023</t>
  </si>
  <si>
    <t>MOIS DE Janvier 2023</t>
  </si>
  <si>
    <t>15/12§2022</t>
  </si>
  <si>
    <t>APEL DE …………                       COMPTE DE RESULTAT  - Exercice du 1er août 2022 au 31 juillet 2023</t>
  </si>
  <si>
    <t>au 31.07.2022</t>
  </si>
  <si>
    <t>au 31.07.2023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</si>
</sst>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\-??\ [$€-1]_-"/>
    <numFmt numFmtId="167" formatCode="#,##0.00_ ;\-#,##0.00\ "/>
    <numFmt numFmtId="168" formatCode="_-* #,##0.00\ [$€-1]_-;\-* #,##0.00\ [$€-1]_-;_-* \-??\ [$€-1]_-;_-@_-"/>
    <numFmt numFmtId="169" formatCode="#,##0.00\ &quot;€&quot;"/>
    <numFmt numFmtId="170" formatCode="#,##0.00\ [$€-1];\-#,##0.00\ [$€-1]"/>
    <numFmt numFmtId="171" formatCode="_-* #,##0.00\ [$€-1]_-;\-* #,##0.00\ [$€-1]_-;_-* &quot;-&quot;??\ [$€-1]_-;_-@_-"/>
    <numFmt numFmtId="172" formatCode="_-[$€-2]\ * #,##0.00_-;\-[$€-2]\ * #,##0.00_-;_-[$€-2]\ * &quot;-&quot;??_-;_-@_-"/>
    <numFmt numFmtId="173" formatCode="_-* #,##0.00\ [$€-80C]_-;\-* #,##0.00\ [$€-80C]_-;_-* &quot;-&quot;??\ [$€-80C]_-;_-@_-"/>
    <numFmt numFmtId="174" formatCode="_-* #,##0.00\ [$€-40C]_-;\-* #,##0.00\ [$€-40C]_-;_-* &quot;-&quot;??\ [$€-40C]_-;_-@_-"/>
    <numFmt numFmtId="175" formatCode="#,##0.00\ [$€-40C]"/>
    <numFmt numFmtId="176" formatCode="[$-40C]dddd\ d\ mmmm\ yyyy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#,##0.000\ _€;[Red]\-#,##0.000\ _€"/>
    <numFmt numFmtId="185" formatCode="mmm\-yyyy"/>
    <numFmt numFmtId="186" formatCode="_ [$€-80C]\ * #,##0.00_ ;_ [$€-80C]\ * \-#,##0.00_ ;_ [$€-80C]\ * &quot;-&quot;??_ ;_ @_ "/>
    <numFmt numFmtId="187" formatCode="[$€-80C]\ #,##0.00;[$€-80C]\ \-#,##0.00"/>
  </numFmts>
  <fonts count="5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166" fontId="0" fillId="0" borderId="0" applyFill="0" applyBorder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53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43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1" fillId="0" borderId="0" xfId="0" applyFont="1" applyAlignment="1">
      <alignment horizontal="left" indent="1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0" borderId="0" xfId="0" applyNumberFormat="1" applyFont="1" applyAlignment="1">
      <alignment horizontal="left" inden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2" fillId="0" borderId="0" xfId="0" applyFont="1" applyAlignment="1">
      <alignment horizontal="left" inden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43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0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9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39" fontId="10" fillId="0" borderId="13" xfId="0" applyNumberFormat="1" applyFont="1" applyBorder="1" applyAlignment="1">
      <alignment horizontal="right"/>
    </xf>
    <xf numFmtId="39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39" fontId="10" fillId="33" borderId="13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 horizontal="center"/>
    </xf>
    <xf numFmtId="39" fontId="53" fillId="0" borderId="12" xfId="0" applyNumberFormat="1" applyFont="1" applyBorder="1" applyAlignment="1">
      <alignment horizontal="right"/>
    </xf>
    <xf numFmtId="39" fontId="53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9" fontId="10" fillId="0" borderId="12" xfId="0" applyNumberFormat="1" applyFont="1" applyBorder="1" applyAlignment="1">
      <alignment horizontal="right"/>
    </xf>
    <xf numFmtId="39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0" fillId="33" borderId="0" xfId="0" applyFont="1" applyFill="1" applyAlignment="1">
      <alignment/>
    </xf>
    <xf numFmtId="39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39" fontId="10" fillId="0" borderId="15" xfId="0" applyNumberFormat="1" applyFont="1" applyBorder="1" applyAlignment="1">
      <alignment horizontal="right"/>
    </xf>
    <xf numFmtId="39" fontId="10" fillId="0" borderId="15" xfId="0" applyNumberFormat="1" applyFont="1" applyBorder="1" applyAlignment="1">
      <alignment/>
    </xf>
    <xf numFmtId="39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9" fontId="10" fillId="0" borderId="11" xfId="0" applyNumberFormat="1" applyFont="1" applyBorder="1" applyAlignment="1">
      <alignment horizontal="right"/>
    </xf>
    <xf numFmtId="39" fontId="10" fillId="0" borderId="11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165" fontId="55" fillId="0" borderId="10" xfId="0" applyNumberFormat="1" applyFont="1" applyBorder="1" applyAlignment="1">
      <alignment horizontal="right"/>
    </xf>
    <xf numFmtId="165" fontId="55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49" fontId="55" fillId="0" borderId="13" xfId="0" applyNumberFormat="1" applyFont="1" applyBorder="1" applyAlignment="1">
      <alignment horizontal="center"/>
    </xf>
    <xf numFmtId="39" fontId="55" fillId="0" borderId="13" xfId="0" applyNumberFormat="1" applyFont="1" applyBorder="1" applyAlignment="1">
      <alignment horizontal="right"/>
    </xf>
    <xf numFmtId="39" fontId="55" fillId="0" borderId="13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12" xfId="0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39" fontId="55" fillId="0" borderId="12" xfId="0" applyNumberFormat="1" applyFont="1" applyBorder="1" applyAlignment="1">
      <alignment horizontal="right"/>
    </xf>
    <xf numFmtId="39" fontId="55" fillId="0" borderId="12" xfId="0" applyNumberFormat="1" applyFont="1" applyBorder="1" applyAlignment="1">
      <alignment/>
    </xf>
    <xf numFmtId="39" fontId="10" fillId="0" borderId="10" xfId="0" applyNumberFormat="1" applyFont="1" applyBorder="1" applyAlignment="1">
      <alignment horizontal="right"/>
    </xf>
    <xf numFmtId="39" fontId="10" fillId="0" borderId="16" xfId="0" applyNumberFormat="1" applyFont="1" applyBorder="1" applyAlignment="1">
      <alignment/>
    </xf>
    <xf numFmtId="39" fontId="10" fillId="0" borderId="17" xfId="0" applyNumberFormat="1" applyFont="1" applyBorder="1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49" fontId="2" fillId="12" borderId="10" xfId="0" applyNumberFormat="1" applyFont="1" applyFill="1" applyBorder="1" applyAlignment="1">
      <alignment horizontal="center"/>
    </xf>
    <xf numFmtId="39" fontId="2" fillId="12" borderId="10" xfId="0" applyNumberFormat="1" applyFont="1" applyFill="1" applyBorder="1" applyAlignment="1">
      <alignment horizontal="right"/>
    </xf>
    <xf numFmtId="39" fontId="2" fillId="12" borderId="10" xfId="0" applyNumberFormat="1" applyFont="1" applyFill="1" applyBorder="1" applyAlignment="1">
      <alignment/>
    </xf>
    <xf numFmtId="4" fontId="2" fillId="12" borderId="10" xfId="0" applyNumberFormat="1" applyFont="1" applyFill="1" applyBorder="1" applyAlignment="1">
      <alignment/>
    </xf>
    <xf numFmtId="0" fontId="2" fillId="12" borderId="0" xfId="0" applyFont="1" applyFill="1" applyAlignment="1">
      <alignment/>
    </xf>
    <xf numFmtId="0" fontId="2" fillId="0" borderId="1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0" fillId="0" borderId="0" xfId="0" applyFont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14" fontId="10" fillId="0" borderId="10" xfId="0" applyNumberFormat="1" applyFont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14" fontId="10" fillId="0" borderId="24" xfId="0" applyNumberFormat="1" applyFont="1" applyBorder="1" applyAlignment="1">
      <alignment horizontal="left"/>
    </xf>
    <xf numFmtId="14" fontId="10" fillId="33" borderId="24" xfId="0" applyNumberFormat="1" applyFont="1" applyFill="1" applyBorder="1" applyAlignment="1">
      <alignment horizontal="left"/>
    </xf>
    <xf numFmtId="14" fontId="53" fillId="0" borderId="25" xfId="0" applyNumberFormat="1" applyFont="1" applyBorder="1" applyAlignment="1">
      <alignment horizontal="left"/>
    </xf>
    <xf numFmtId="14" fontId="10" fillId="0" borderId="25" xfId="0" applyNumberFormat="1" applyFont="1" applyBorder="1" applyAlignment="1">
      <alignment horizontal="left"/>
    </xf>
    <xf numFmtId="14" fontId="10" fillId="0" borderId="26" xfId="0" applyNumberFormat="1" applyFont="1" applyBorder="1" applyAlignment="1">
      <alignment horizontal="left"/>
    </xf>
    <xf numFmtId="14" fontId="55" fillId="0" borderId="10" xfId="0" applyNumberFormat="1" applyFont="1" applyBorder="1" applyAlignment="1">
      <alignment horizontal="left"/>
    </xf>
    <xf numFmtId="14" fontId="55" fillId="0" borderId="24" xfId="0" applyNumberFormat="1" applyFont="1" applyBorder="1" applyAlignment="1">
      <alignment horizontal="left"/>
    </xf>
    <xf numFmtId="14" fontId="55" fillId="0" borderId="25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22" xfId="0" applyFont="1" applyBorder="1" applyAlignment="1">
      <alignment horizontal="left" vertical="center" textRotation="90"/>
    </xf>
    <xf numFmtId="14" fontId="2" fillId="12" borderId="10" xfId="0" applyNumberFormat="1" applyFont="1" applyFill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40" fontId="10" fillId="0" borderId="29" xfId="0" applyNumberFormat="1" applyFont="1" applyBorder="1" applyAlignment="1">
      <alignment horizontal="right"/>
    </xf>
    <xf numFmtId="39" fontId="10" fillId="0" borderId="29" xfId="0" applyNumberFormat="1" applyFont="1" applyFill="1" applyBorder="1" applyAlignment="1">
      <alignment horizontal="right"/>
    </xf>
    <xf numFmtId="39" fontId="10" fillId="0" borderId="30" xfId="0" applyNumberFormat="1" applyFont="1" applyBorder="1" applyAlignment="1">
      <alignment horizontal="right"/>
    </xf>
    <xf numFmtId="39" fontId="10" fillId="33" borderId="30" xfId="0" applyNumberFormat="1" applyFont="1" applyFill="1" applyBorder="1" applyAlignment="1">
      <alignment horizontal="right"/>
    </xf>
    <xf numFmtId="39" fontId="53" fillId="0" borderId="17" xfId="0" applyNumberFormat="1" applyFont="1" applyBorder="1" applyAlignment="1">
      <alignment horizontal="right"/>
    </xf>
    <xf numFmtId="39" fontId="10" fillId="0" borderId="17" xfId="0" applyNumberFormat="1" applyFont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4" fontId="10" fillId="0" borderId="27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55" fillId="0" borderId="16" xfId="0" applyNumberFormat="1" applyFont="1" applyBorder="1" applyAlignment="1">
      <alignment/>
    </xf>
    <xf numFmtId="4" fontId="55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53" fillId="0" borderId="28" xfId="0" applyNumberFormat="1" applyFont="1" applyBorder="1" applyAlignment="1">
      <alignment/>
    </xf>
    <xf numFmtId="4" fontId="55" fillId="0" borderId="28" xfId="0" applyNumberFormat="1" applyFont="1" applyBorder="1" applyAlignment="1">
      <alignment/>
    </xf>
    <xf numFmtId="39" fontId="10" fillId="0" borderId="30" xfId="0" applyNumberFormat="1" applyFont="1" applyBorder="1" applyAlignment="1">
      <alignment/>
    </xf>
    <xf numFmtId="39" fontId="10" fillId="0" borderId="32" xfId="0" applyNumberFormat="1" applyFont="1" applyBorder="1" applyAlignment="1">
      <alignment/>
    </xf>
    <xf numFmtId="39" fontId="10" fillId="0" borderId="29" xfId="0" applyNumberFormat="1" applyFont="1" applyBorder="1" applyAlignment="1">
      <alignment/>
    </xf>
    <xf numFmtId="165" fontId="55" fillId="0" borderId="29" xfId="0" applyNumberFormat="1" applyFont="1" applyBorder="1" applyAlignment="1">
      <alignment/>
    </xf>
    <xf numFmtId="39" fontId="55" fillId="0" borderId="30" xfId="0" applyNumberFormat="1" applyFont="1" applyBorder="1" applyAlignment="1">
      <alignment/>
    </xf>
    <xf numFmtId="39" fontId="53" fillId="0" borderId="17" xfId="0" applyNumberFormat="1" applyFont="1" applyBorder="1" applyAlignment="1">
      <alignment/>
    </xf>
    <xf numFmtId="39" fontId="55" fillId="0" borderId="17" xfId="0" applyNumberFormat="1" applyFont="1" applyBorder="1" applyAlignment="1">
      <alignment/>
    </xf>
    <xf numFmtId="39" fontId="55" fillId="0" borderId="10" xfId="0" applyNumberFormat="1" applyFont="1" applyBorder="1" applyAlignment="1">
      <alignment/>
    </xf>
    <xf numFmtId="39" fontId="53" fillId="0" borderId="1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/>
    </xf>
    <xf numFmtId="14" fontId="10" fillId="12" borderId="24" xfId="0" applyNumberFormat="1" applyFont="1" applyFill="1" applyBorder="1" applyAlignment="1">
      <alignment horizontal="left"/>
    </xf>
    <xf numFmtId="0" fontId="2" fillId="12" borderId="13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49" fontId="10" fillId="12" borderId="10" xfId="0" applyNumberFormat="1" applyFont="1" applyFill="1" applyBorder="1" applyAlignment="1">
      <alignment horizontal="center"/>
    </xf>
    <xf numFmtId="39" fontId="10" fillId="12" borderId="30" xfId="0" applyNumberFormat="1" applyFont="1" applyFill="1" applyBorder="1" applyAlignment="1">
      <alignment horizontal="right"/>
    </xf>
    <xf numFmtId="39" fontId="10" fillId="12" borderId="13" xfId="0" applyNumberFormat="1" applyFont="1" applyFill="1" applyBorder="1" applyAlignment="1">
      <alignment/>
    </xf>
    <xf numFmtId="4" fontId="10" fillId="12" borderId="13" xfId="0" applyNumberFormat="1" applyFont="1" applyFill="1" applyBorder="1" applyAlignment="1">
      <alignment/>
    </xf>
    <xf numFmtId="0" fontId="10" fillId="12" borderId="10" xfId="0" applyFont="1" applyFill="1" applyBorder="1" applyAlignment="1">
      <alignment/>
    </xf>
    <xf numFmtId="14" fontId="10" fillId="12" borderId="25" xfId="0" applyNumberFormat="1" applyFont="1" applyFill="1" applyBorder="1" applyAlignment="1">
      <alignment horizontal="left"/>
    </xf>
    <xf numFmtId="0" fontId="2" fillId="12" borderId="12" xfId="0" applyFont="1" applyFill="1" applyBorder="1" applyAlignment="1">
      <alignment horizontal="center"/>
    </xf>
    <xf numFmtId="39" fontId="10" fillId="12" borderId="17" xfId="0" applyNumberFormat="1" applyFont="1" applyFill="1" applyBorder="1" applyAlignment="1">
      <alignment horizontal="right"/>
    </xf>
    <xf numFmtId="39" fontId="10" fillId="12" borderId="12" xfId="0" applyNumberFormat="1" applyFont="1" applyFill="1" applyBorder="1" applyAlignment="1">
      <alignment/>
    </xf>
    <xf numFmtId="4" fontId="10" fillId="12" borderId="12" xfId="0" applyNumberFormat="1" applyFont="1" applyFill="1" applyBorder="1" applyAlignment="1">
      <alignment/>
    </xf>
    <xf numFmtId="0" fontId="10" fillId="12" borderId="28" xfId="0" applyFont="1" applyFill="1" applyBorder="1" applyAlignment="1">
      <alignment horizontal="center"/>
    </xf>
    <xf numFmtId="14" fontId="2" fillId="12" borderId="25" xfId="0" applyNumberFormat="1" applyFont="1" applyFill="1" applyBorder="1" applyAlignment="1">
      <alignment horizontal="left"/>
    </xf>
    <xf numFmtId="0" fontId="2" fillId="12" borderId="28" xfId="0" applyFont="1" applyFill="1" applyBorder="1" applyAlignment="1">
      <alignment/>
    </xf>
    <xf numFmtId="0" fontId="2" fillId="12" borderId="38" xfId="0" applyFont="1" applyFill="1" applyBorder="1" applyAlignment="1">
      <alignment horizontal="center"/>
    </xf>
    <xf numFmtId="49" fontId="2" fillId="12" borderId="39" xfId="0" applyNumberFormat="1" applyFont="1" applyFill="1" applyBorder="1" applyAlignment="1">
      <alignment horizontal="center"/>
    </xf>
    <xf numFmtId="39" fontId="2" fillId="12" borderId="38" xfId="0" applyNumberFormat="1" applyFont="1" applyFill="1" applyBorder="1" applyAlignment="1">
      <alignment horizontal="right"/>
    </xf>
    <xf numFmtId="39" fontId="2" fillId="12" borderId="38" xfId="0" applyNumberFormat="1" applyFont="1" applyFill="1" applyBorder="1" applyAlignment="1">
      <alignment/>
    </xf>
    <xf numFmtId="4" fontId="2" fillId="12" borderId="38" xfId="0" applyNumberFormat="1" applyFont="1" applyFill="1" applyBorder="1" applyAlignment="1">
      <alignment/>
    </xf>
    <xf numFmtId="39" fontId="2" fillId="12" borderId="4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0" fontId="10" fillId="0" borderId="10" xfId="0" applyNumberFormat="1" applyFont="1" applyBorder="1" applyAlignment="1">
      <alignment horizontal="left" indent="1"/>
    </xf>
    <xf numFmtId="0" fontId="10" fillId="0" borderId="39" xfId="0" applyFont="1" applyBorder="1" applyAlignment="1">
      <alignment horizontal="left" indent="1"/>
    </xf>
    <xf numFmtId="0" fontId="10" fillId="0" borderId="11" xfId="0" applyFont="1" applyBorder="1" applyAlignment="1">
      <alignment horizontal="left" indent="1"/>
    </xf>
    <xf numFmtId="4" fontId="10" fillId="0" borderId="11" xfId="0" applyNumberFormat="1" applyFont="1" applyBorder="1" applyAlignment="1">
      <alignment horizontal="right" indent="1"/>
    </xf>
    <xf numFmtId="4" fontId="10" fillId="0" borderId="11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14" fontId="2" fillId="19" borderId="42" xfId="0" applyNumberFormat="1" applyFont="1" applyFill="1" applyBorder="1" applyAlignment="1">
      <alignment horizontal="left" indent="1"/>
    </xf>
    <xf numFmtId="0" fontId="2" fillId="19" borderId="10" xfId="0" applyNumberFormat="1" applyFont="1" applyFill="1" applyBorder="1" applyAlignment="1">
      <alignment horizontal="left" indent="1"/>
    </xf>
    <xf numFmtId="0" fontId="2" fillId="19" borderId="40" xfId="0" applyFont="1" applyFill="1" applyBorder="1" applyAlignment="1">
      <alignment horizontal="left" indent="1"/>
    </xf>
    <xf numFmtId="0" fontId="2" fillId="19" borderId="10" xfId="0" applyFont="1" applyFill="1" applyBorder="1" applyAlignment="1">
      <alignment horizontal="left" indent="1"/>
    </xf>
    <xf numFmtId="4" fontId="2" fillId="19" borderId="10" xfId="0" applyNumberFormat="1" applyFont="1" applyFill="1" applyBorder="1" applyAlignment="1">
      <alignment horizontal="right" indent="1"/>
    </xf>
    <xf numFmtId="4" fontId="2" fillId="19" borderId="10" xfId="0" applyNumberFormat="1" applyFont="1" applyFill="1" applyBorder="1" applyAlignment="1">
      <alignment/>
    </xf>
    <xf numFmtId="4" fontId="2" fillId="19" borderId="16" xfId="0" applyNumberFormat="1" applyFont="1" applyFill="1" applyBorder="1" applyAlignment="1">
      <alignment/>
    </xf>
    <xf numFmtId="0" fontId="10" fillId="19" borderId="43" xfId="0" applyFont="1" applyFill="1" applyBorder="1" applyAlignment="1">
      <alignment horizontal="left" indent="1"/>
    </xf>
    <xf numFmtId="14" fontId="10" fillId="33" borderId="16" xfId="0" applyNumberFormat="1" applyFont="1" applyFill="1" applyBorder="1" applyAlignment="1">
      <alignment horizontal="left" indent="1"/>
    </xf>
    <xf numFmtId="0" fontId="2" fillId="33" borderId="10" xfId="0" applyNumberFormat="1" applyFont="1" applyFill="1" applyBorder="1" applyAlignment="1">
      <alignment horizontal="left" indent="1"/>
    </xf>
    <xf numFmtId="0" fontId="10" fillId="33" borderId="10" xfId="0" applyNumberFormat="1" applyFont="1" applyFill="1" applyBorder="1" applyAlignment="1">
      <alignment horizontal="left" indent="1"/>
    </xf>
    <xf numFmtId="0" fontId="10" fillId="33" borderId="44" xfId="0" applyFont="1" applyFill="1" applyBorder="1" applyAlignment="1">
      <alignment horizontal="left" indent="1"/>
    </xf>
    <xf numFmtId="0" fontId="10" fillId="33" borderId="10" xfId="0" applyFont="1" applyFill="1" applyBorder="1" applyAlignment="1">
      <alignment horizontal="left" indent="1"/>
    </xf>
    <xf numFmtId="4" fontId="10" fillId="33" borderId="10" xfId="0" applyNumberFormat="1" applyFont="1" applyFill="1" applyBorder="1" applyAlignment="1">
      <alignment horizontal="right" indent="1"/>
    </xf>
    <xf numFmtId="4" fontId="10" fillId="33" borderId="10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/>
    </xf>
    <xf numFmtId="0" fontId="10" fillId="0" borderId="43" xfId="0" applyFont="1" applyBorder="1" applyAlignment="1">
      <alignment horizontal="left" indent="1"/>
    </xf>
    <xf numFmtId="14" fontId="2" fillId="33" borderId="16" xfId="0" applyNumberFormat="1" applyFont="1" applyFill="1" applyBorder="1" applyAlignment="1">
      <alignment horizontal="left" indent="1"/>
    </xf>
    <xf numFmtId="0" fontId="2" fillId="33" borderId="44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4" fontId="2" fillId="33" borderId="10" xfId="0" applyNumberFormat="1" applyFont="1" applyFill="1" applyBorder="1" applyAlignment="1">
      <alignment horizontal="right" indent="1"/>
    </xf>
    <xf numFmtId="4" fontId="2" fillId="33" borderId="1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14" fontId="10" fillId="0" borderId="45" xfId="0" applyNumberFormat="1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4" fontId="10" fillId="0" borderId="10" xfId="0" applyNumberFormat="1" applyFont="1" applyBorder="1" applyAlignment="1">
      <alignment horizontal="right" indent="1"/>
    </xf>
    <xf numFmtId="4" fontId="10" fillId="0" borderId="10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14" fontId="2" fillId="19" borderId="16" xfId="0" applyNumberFormat="1" applyFont="1" applyFill="1" applyBorder="1" applyAlignment="1">
      <alignment horizontal="left" indent="1"/>
    </xf>
    <xf numFmtId="0" fontId="2" fillId="19" borderId="44" xfId="0" applyFont="1" applyFill="1" applyBorder="1" applyAlignment="1">
      <alignment horizontal="left" indent="1"/>
    </xf>
    <xf numFmtId="14" fontId="10" fillId="0" borderId="27" xfId="0" applyNumberFormat="1" applyFont="1" applyFill="1" applyBorder="1" applyAlignment="1">
      <alignment horizontal="left" indent="1"/>
    </xf>
    <xf numFmtId="0" fontId="10" fillId="0" borderId="10" xfId="0" applyNumberFormat="1" applyFont="1" applyFill="1" applyBorder="1" applyAlignment="1">
      <alignment horizontal="left" indent="1"/>
    </xf>
    <xf numFmtId="0" fontId="10" fillId="0" borderId="39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indent="1"/>
    </xf>
    <xf numFmtId="4" fontId="10" fillId="0" borderId="10" xfId="0" applyNumberFormat="1" applyFont="1" applyFill="1" applyBorder="1" applyAlignment="1">
      <alignment horizontal="right" indent="1"/>
    </xf>
    <xf numFmtId="4" fontId="10" fillId="0" borderId="10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53" fillId="0" borderId="38" xfId="0" applyNumberFormat="1" applyFont="1" applyFill="1" applyBorder="1" applyAlignment="1">
      <alignment horizontal="left" indent="1"/>
    </xf>
    <xf numFmtId="0" fontId="54" fillId="0" borderId="10" xfId="0" applyNumberFormat="1" applyFont="1" applyFill="1" applyBorder="1" applyAlignment="1">
      <alignment horizontal="left" indent="1"/>
    </xf>
    <xf numFmtId="0" fontId="53" fillId="0" borderId="10" xfId="0" applyNumberFormat="1" applyFont="1" applyFill="1" applyBorder="1" applyAlignment="1">
      <alignment horizontal="left" indent="1"/>
    </xf>
    <xf numFmtId="0" fontId="53" fillId="0" borderId="38" xfId="0" applyFont="1" applyFill="1" applyBorder="1" applyAlignment="1">
      <alignment horizontal="left" indent="1"/>
    </xf>
    <xf numFmtId="0" fontId="53" fillId="0" borderId="10" xfId="0" applyFont="1" applyFill="1" applyBorder="1" applyAlignment="1">
      <alignment horizontal="left" indent="1"/>
    </xf>
    <xf numFmtId="4" fontId="53" fillId="0" borderId="10" xfId="0" applyNumberFormat="1" applyFont="1" applyFill="1" applyBorder="1" applyAlignment="1">
      <alignment horizontal="right" indent="1"/>
    </xf>
    <xf numFmtId="4" fontId="53" fillId="0" borderId="10" xfId="0" applyNumberFormat="1" applyFont="1" applyFill="1" applyBorder="1" applyAlignment="1">
      <alignment/>
    </xf>
    <xf numFmtId="4" fontId="53" fillId="0" borderId="16" xfId="0" applyNumberFormat="1" applyFont="1" applyFill="1" applyBorder="1" applyAlignment="1">
      <alignment/>
    </xf>
    <xf numFmtId="14" fontId="53" fillId="19" borderId="38" xfId="0" applyNumberFormat="1" applyFont="1" applyFill="1" applyBorder="1" applyAlignment="1">
      <alignment horizontal="left" indent="1"/>
    </xf>
    <xf numFmtId="0" fontId="54" fillId="19" borderId="10" xfId="0" applyNumberFormat="1" applyFont="1" applyFill="1" applyBorder="1" applyAlignment="1">
      <alignment horizontal="left" indent="1"/>
    </xf>
    <xf numFmtId="0" fontId="53" fillId="19" borderId="10" xfId="0" applyNumberFormat="1" applyFont="1" applyFill="1" applyBorder="1" applyAlignment="1">
      <alignment horizontal="left" indent="1"/>
    </xf>
    <xf numFmtId="0" fontId="53" fillId="19" borderId="10" xfId="0" applyFont="1" applyFill="1" applyBorder="1" applyAlignment="1">
      <alignment horizontal="left" indent="1"/>
    </xf>
    <xf numFmtId="4" fontId="53" fillId="19" borderId="10" xfId="0" applyNumberFormat="1" applyFont="1" applyFill="1" applyBorder="1" applyAlignment="1">
      <alignment horizontal="right" indent="1"/>
    </xf>
    <xf numFmtId="4" fontId="53" fillId="19" borderId="10" xfId="0" applyNumberFormat="1" applyFont="1" applyFill="1" applyBorder="1" applyAlignment="1">
      <alignment/>
    </xf>
    <xf numFmtId="4" fontId="53" fillId="19" borderId="16" xfId="0" applyNumberFormat="1" applyFont="1" applyFill="1" applyBorder="1" applyAlignment="1">
      <alignment/>
    </xf>
    <xf numFmtId="14" fontId="10" fillId="33" borderId="38" xfId="0" applyNumberFormat="1" applyFont="1" applyFill="1" applyBorder="1" applyAlignment="1">
      <alignment horizontal="left" indent="1"/>
    </xf>
    <xf numFmtId="0" fontId="10" fillId="33" borderId="38" xfId="0" applyFont="1" applyFill="1" applyBorder="1" applyAlignment="1">
      <alignment horizontal="left" indent="1"/>
    </xf>
    <xf numFmtId="0" fontId="10" fillId="33" borderId="43" xfId="0" applyFont="1" applyFill="1" applyBorder="1" applyAlignment="1">
      <alignment horizontal="left" indent="1"/>
    </xf>
    <xf numFmtId="14" fontId="10" fillId="0" borderId="38" xfId="0" applyNumberFormat="1" applyFont="1" applyFill="1" applyBorder="1" applyAlignment="1">
      <alignment horizontal="left" indent="1"/>
    </xf>
    <xf numFmtId="0" fontId="2" fillId="0" borderId="10" xfId="0" applyNumberFormat="1" applyFont="1" applyFill="1" applyBorder="1" applyAlignment="1">
      <alignment horizontal="left" indent="1"/>
    </xf>
    <xf numFmtId="0" fontId="10" fillId="0" borderId="38" xfId="0" applyFont="1" applyFill="1" applyBorder="1" applyAlignment="1">
      <alignment horizontal="left" indent="1"/>
    </xf>
    <xf numFmtId="14" fontId="10" fillId="19" borderId="38" xfId="0" applyNumberFormat="1" applyFont="1" applyFill="1" applyBorder="1" applyAlignment="1">
      <alignment horizontal="left" indent="1"/>
    </xf>
    <xf numFmtId="0" fontId="10" fillId="19" borderId="10" xfId="0" applyNumberFormat="1" applyFont="1" applyFill="1" applyBorder="1" applyAlignment="1">
      <alignment horizontal="left" indent="1"/>
    </xf>
    <xf numFmtId="0" fontId="10" fillId="19" borderId="10" xfId="0" applyFont="1" applyFill="1" applyBorder="1" applyAlignment="1">
      <alignment horizontal="left" indent="1"/>
    </xf>
    <xf numFmtId="4" fontId="10" fillId="19" borderId="10" xfId="0" applyNumberFormat="1" applyFont="1" applyFill="1" applyBorder="1" applyAlignment="1">
      <alignment horizontal="right" indent="1"/>
    </xf>
    <xf numFmtId="4" fontId="10" fillId="19" borderId="10" xfId="0" applyNumberFormat="1" applyFont="1" applyFill="1" applyBorder="1" applyAlignment="1">
      <alignment/>
    </xf>
    <xf numFmtId="4" fontId="10" fillId="19" borderId="16" xfId="0" applyNumberFormat="1" applyFont="1" applyFill="1" applyBorder="1" applyAlignment="1">
      <alignment/>
    </xf>
    <xf numFmtId="0" fontId="55" fillId="0" borderId="39" xfId="0" applyFont="1" applyBorder="1" applyAlignment="1">
      <alignment/>
    </xf>
    <xf numFmtId="39" fontId="55" fillId="0" borderId="10" xfId="0" applyNumberFormat="1" applyFont="1" applyBorder="1" applyAlignment="1">
      <alignment horizontal="right"/>
    </xf>
    <xf numFmtId="4" fontId="55" fillId="0" borderId="10" xfId="0" applyNumberFormat="1" applyFont="1" applyFill="1" applyBorder="1" applyAlignment="1">
      <alignment/>
    </xf>
    <xf numFmtId="14" fontId="55" fillId="0" borderId="38" xfId="0" applyNumberFormat="1" applyFont="1" applyFill="1" applyBorder="1" applyAlignment="1">
      <alignment horizontal="left" indent="1"/>
    </xf>
    <xf numFmtId="0" fontId="55" fillId="0" borderId="10" xfId="0" applyNumberFormat="1" applyFont="1" applyFill="1" applyBorder="1" applyAlignment="1">
      <alignment horizontal="left" indent="1"/>
    </xf>
    <xf numFmtId="0" fontId="55" fillId="0" borderId="38" xfId="0" applyFont="1" applyBorder="1" applyAlignment="1">
      <alignment/>
    </xf>
    <xf numFmtId="0" fontId="55" fillId="0" borderId="10" xfId="0" applyFont="1" applyFill="1" applyBorder="1" applyAlignment="1">
      <alignment horizontal="left" indent="1"/>
    </xf>
    <xf numFmtId="4" fontId="55" fillId="0" borderId="10" xfId="0" applyNumberFormat="1" applyFont="1" applyFill="1" applyBorder="1" applyAlignment="1">
      <alignment horizontal="right" indent="1"/>
    </xf>
    <xf numFmtId="4" fontId="55" fillId="0" borderId="16" xfId="0" applyNumberFormat="1" applyFont="1" applyFill="1" applyBorder="1" applyAlignment="1">
      <alignment/>
    </xf>
    <xf numFmtId="14" fontId="55" fillId="19" borderId="38" xfId="0" applyNumberFormat="1" applyFont="1" applyFill="1" applyBorder="1" applyAlignment="1">
      <alignment horizontal="left" indent="1"/>
    </xf>
    <xf numFmtId="0" fontId="55" fillId="19" borderId="10" xfId="0" applyNumberFormat="1" applyFont="1" applyFill="1" applyBorder="1" applyAlignment="1">
      <alignment horizontal="left" indent="1"/>
    </xf>
    <xf numFmtId="0" fontId="55" fillId="19" borderId="10" xfId="0" applyFont="1" applyFill="1" applyBorder="1" applyAlignment="1">
      <alignment horizontal="left" indent="1"/>
    </xf>
    <xf numFmtId="4" fontId="55" fillId="19" borderId="10" xfId="0" applyNumberFormat="1" applyFont="1" applyFill="1" applyBorder="1" applyAlignment="1">
      <alignment horizontal="right" indent="1"/>
    </xf>
    <xf numFmtId="4" fontId="55" fillId="19" borderId="10" xfId="0" applyNumberFormat="1" applyFont="1" applyFill="1" applyBorder="1" applyAlignment="1">
      <alignment/>
    </xf>
    <xf numFmtId="4" fontId="55" fillId="19" borderId="16" xfId="0" applyNumberFormat="1" applyFont="1" applyFill="1" applyBorder="1" applyAlignment="1">
      <alignment/>
    </xf>
    <xf numFmtId="0" fontId="2" fillId="0" borderId="10" xfId="0" applyFont="1" applyBorder="1" applyAlignment="1">
      <alignment horizontal="left" indent="1"/>
    </xf>
    <xf numFmtId="14" fontId="10" fillId="0" borderId="42" xfId="0" applyNumberFormat="1" applyFont="1" applyBorder="1" applyAlignment="1">
      <alignment horizontal="left" indent="1"/>
    </xf>
    <xf numFmtId="0" fontId="2" fillId="0" borderId="23" xfId="0" applyNumberFormat="1" applyFont="1" applyBorder="1" applyAlignment="1">
      <alignment horizontal="left" indent="1"/>
    </xf>
    <xf numFmtId="0" fontId="10" fillId="0" borderId="23" xfId="0" applyNumberFormat="1" applyFont="1" applyBorder="1" applyAlignment="1">
      <alignment horizontal="left" indent="1"/>
    </xf>
    <xf numFmtId="0" fontId="10" fillId="0" borderId="40" xfId="0" applyFont="1" applyFill="1" applyBorder="1" applyAlignment="1">
      <alignment horizontal="left" indent="1"/>
    </xf>
    <xf numFmtId="0" fontId="10" fillId="0" borderId="23" xfId="0" applyFont="1" applyBorder="1" applyAlignment="1">
      <alignment horizontal="left" indent="1"/>
    </xf>
    <xf numFmtId="4" fontId="10" fillId="0" borderId="23" xfId="0" applyNumberFormat="1" applyFont="1" applyBorder="1" applyAlignment="1">
      <alignment horizontal="right" indent="1"/>
    </xf>
    <xf numFmtId="4" fontId="10" fillId="0" borderId="23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0" fontId="10" fillId="0" borderId="47" xfId="0" applyFont="1" applyBorder="1" applyAlignment="1">
      <alignment horizontal="left" indent="1"/>
    </xf>
    <xf numFmtId="0" fontId="10" fillId="0" borderId="35" xfId="0" applyFont="1" applyBorder="1" applyAlignment="1">
      <alignment horizontal="left" indent="1"/>
    </xf>
    <xf numFmtId="0" fontId="2" fillId="0" borderId="48" xfId="0" applyFont="1" applyBorder="1" applyAlignment="1">
      <alignment horizontal="left" indent="1"/>
    </xf>
    <xf numFmtId="0" fontId="2" fillId="0" borderId="49" xfId="0" applyFont="1" applyBorder="1" applyAlignment="1">
      <alignment horizontal="left" indent="1"/>
    </xf>
    <xf numFmtId="4" fontId="2" fillId="0" borderId="48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0" fontId="10" fillId="0" borderId="34" xfId="0" applyFont="1" applyBorder="1" applyAlignment="1">
      <alignment horizontal="left" indent="1"/>
    </xf>
    <xf numFmtId="14" fontId="10" fillId="0" borderId="23" xfId="0" applyNumberFormat="1" applyFont="1" applyBorder="1" applyAlignment="1">
      <alignment horizontal="left"/>
    </xf>
    <xf numFmtId="0" fontId="10" fillId="0" borderId="23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39" fontId="10" fillId="0" borderId="52" xfId="0" applyNumberFormat="1" applyFont="1" applyBorder="1" applyAlignment="1">
      <alignment horizontal="right"/>
    </xf>
    <xf numFmtId="39" fontId="10" fillId="0" borderId="23" xfId="0" applyNumberFormat="1" applyFont="1" applyBorder="1" applyAlignment="1">
      <alignment/>
    </xf>
    <xf numFmtId="39" fontId="10" fillId="0" borderId="52" xfId="0" applyNumberFormat="1" applyFont="1" applyBorder="1" applyAlignment="1">
      <alignment/>
    </xf>
    <xf numFmtId="39" fontId="10" fillId="0" borderId="53" xfId="0" applyNumberFormat="1" applyFont="1" applyBorder="1" applyAlignment="1">
      <alignment/>
    </xf>
    <xf numFmtId="0" fontId="10" fillId="0" borderId="5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39" fontId="2" fillId="0" borderId="49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39" fontId="2" fillId="0" borderId="37" xfId="0" applyNumberFormat="1" applyFont="1" applyBorder="1" applyAlignment="1">
      <alignment horizontal="right"/>
    </xf>
    <xf numFmtId="39" fontId="2" fillId="0" borderId="37" xfId="0" applyNumberFormat="1" applyFont="1" applyBorder="1" applyAlignment="1">
      <alignment horizontal="center"/>
    </xf>
    <xf numFmtId="39" fontId="2" fillId="33" borderId="49" xfId="0" applyNumberFormat="1" applyFont="1" applyFill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10" fillId="0" borderId="55" xfId="0" applyFont="1" applyBorder="1" applyAlignment="1">
      <alignment horizontal="left" indent="1"/>
    </xf>
    <xf numFmtId="4" fontId="2" fillId="0" borderId="56" xfId="0" applyNumberFormat="1" applyFont="1" applyBorder="1" applyAlignment="1">
      <alignment horizontal="right" indent="1"/>
    </xf>
    <xf numFmtId="0" fontId="2" fillId="0" borderId="35" xfId="0" applyFont="1" applyBorder="1" applyAlignment="1">
      <alignment horizontal="left" indent="1"/>
    </xf>
    <xf numFmtId="4" fontId="2" fillId="33" borderId="57" xfId="0" applyNumberFormat="1" applyFont="1" applyFill="1" applyBorder="1" applyAlignment="1">
      <alignment horizontal="left" indent="1"/>
    </xf>
    <xf numFmtId="0" fontId="10" fillId="0" borderId="11" xfId="0" applyNumberFormat="1" applyFont="1" applyBorder="1" applyAlignment="1">
      <alignment horizontal="left" inden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indent="1"/>
    </xf>
    <xf numFmtId="0" fontId="2" fillId="0" borderId="34" xfId="0" applyFont="1" applyBorder="1" applyAlignment="1">
      <alignment horizontal="center" vertical="center" textRotation="90"/>
    </xf>
    <xf numFmtId="14" fontId="10" fillId="0" borderId="58" xfId="0" applyNumberFormat="1" applyFont="1" applyBorder="1" applyAlignment="1">
      <alignment horizontal="left" indent="1"/>
    </xf>
    <xf numFmtId="0" fontId="12" fillId="0" borderId="59" xfId="0" applyFont="1" applyBorder="1" applyAlignment="1">
      <alignment horizontal="left" indent="1"/>
    </xf>
    <xf numFmtId="0" fontId="2" fillId="0" borderId="34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0" fillId="0" borderId="49" xfId="0" applyFont="1" applyBorder="1" applyAlignment="1">
      <alignment/>
    </xf>
    <xf numFmtId="0" fontId="10" fillId="33" borderId="34" xfId="0" applyFont="1" applyFill="1" applyBorder="1" applyAlignment="1">
      <alignment/>
    </xf>
    <xf numFmtId="39" fontId="10" fillId="0" borderId="60" xfId="0" applyNumberFormat="1" applyFont="1" applyBorder="1" applyAlignment="1">
      <alignment/>
    </xf>
    <xf numFmtId="39" fontId="10" fillId="12" borderId="28" xfId="0" applyNumberFormat="1" applyFont="1" applyFill="1" applyBorder="1" applyAlignment="1">
      <alignment/>
    </xf>
    <xf numFmtId="39" fontId="10" fillId="0" borderId="28" xfId="0" applyNumberFormat="1" applyFont="1" applyBorder="1" applyAlignment="1">
      <alignment/>
    </xf>
    <xf numFmtId="39" fontId="10" fillId="0" borderId="27" xfId="0" applyNumberFormat="1" applyFont="1" applyBorder="1" applyAlignment="1">
      <alignment/>
    </xf>
    <xf numFmtId="39" fontId="10" fillId="0" borderId="31" xfId="0" applyNumberFormat="1" applyFont="1" applyBorder="1" applyAlignment="1">
      <alignment/>
    </xf>
    <xf numFmtId="165" fontId="55" fillId="0" borderId="16" xfId="0" applyNumberFormat="1" applyFont="1" applyBorder="1" applyAlignment="1">
      <alignment/>
    </xf>
    <xf numFmtId="39" fontId="55" fillId="0" borderId="27" xfId="0" applyNumberFormat="1" applyFont="1" applyBorder="1" applyAlignment="1">
      <alignment/>
    </xf>
    <xf numFmtId="39" fontId="53" fillId="0" borderId="28" xfId="0" applyNumberFormat="1" applyFont="1" applyBorder="1" applyAlignment="1">
      <alignment/>
    </xf>
    <xf numFmtId="39" fontId="55" fillId="0" borderId="28" xfId="0" applyNumberFormat="1" applyFont="1" applyBorder="1" applyAlignment="1">
      <alignment/>
    </xf>
    <xf numFmtId="39" fontId="10" fillId="0" borderId="46" xfId="0" applyNumberFormat="1" applyFont="1" applyBorder="1" applyAlignment="1">
      <alignment/>
    </xf>
    <xf numFmtId="0" fontId="10" fillId="12" borderId="61" xfId="0" applyFont="1" applyFill="1" applyBorder="1" applyAlignment="1">
      <alignment/>
    </xf>
    <xf numFmtId="0" fontId="10" fillId="33" borderId="43" xfId="0" applyFont="1" applyFill="1" applyBorder="1" applyAlignment="1">
      <alignment/>
    </xf>
    <xf numFmtId="0" fontId="10" fillId="12" borderId="43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54" fillId="0" borderId="10" xfId="0" applyFont="1" applyFill="1" applyBorder="1" applyAlignment="1">
      <alignment horizontal="left" indent="1"/>
    </xf>
    <xf numFmtId="0" fontId="56" fillId="0" borderId="10" xfId="0" applyFont="1" applyBorder="1" applyAlignment="1">
      <alignment/>
    </xf>
    <xf numFmtId="0" fontId="2" fillId="0" borderId="23" xfId="0" applyFont="1" applyFill="1" applyBorder="1" applyAlignment="1">
      <alignment horizontal="left" indent="1"/>
    </xf>
    <xf numFmtId="0" fontId="2" fillId="0" borderId="35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0" borderId="0" xfId="43" applyNumberFormat="1" applyFont="1" applyFill="1" applyBorder="1" applyAlignment="1" applyProtection="1">
      <alignment horizontal="right"/>
      <protection/>
    </xf>
    <xf numFmtId="165" fontId="0" fillId="0" borderId="0" xfId="43" applyNumberFormat="1" applyFont="1" applyFill="1" applyBorder="1" applyAlignment="1" applyProtection="1">
      <alignment horizontal="right" vertical="center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0" xfId="0" applyFill="1" applyBorder="1" applyAlignment="1">
      <alignment vertical="center"/>
    </xf>
    <xf numFmtId="4" fontId="0" fillId="0" borderId="63" xfId="0" applyNumberFormat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166" fontId="2" fillId="12" borderId="49" xfId="43" applyFont="1" applyFill="1" applyBorder="1" applyAlignment="1" applyProtection="1">
      <alignment horizontal="center"/>
      <protection/>
    </xf>
    <xf numFmtId="0" fontId="2" fillId="0" borderId="6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vertical="center"/>
    </xf>
    <xf numFmtId="165" fontId="10" fillId="0" borderId="11" xfId="43" applyNumberFormat="1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>
      <alignment/>
    </xf>
    <xf numFmtId="165" fontId="10" fillId="0" borderId="11" xfId="43" applyNumberFormat="1" applyFont="1" applyFill="1" applyBorder="1" applyAlignment="1" applyProtection="1">
      <alignment/>
      <protection/>
    </xf>
    <xf numFmtId="0" fontId="2" fillId="0" borderId="66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165" fontId="10" fillId="0" borderId="10" xfId="43" applyNumberFormat="1" applyFont="1" applyFill="1" applyBorder="1" applyAlignment="1" applyProtection="1">
      <alignment horizontal="right"/>
      <protection/>
    </xf>
    <xf numFmtId="165" fontId="10" fillId="0" borderId="10" xfId="43" applyNumberFormat="1" applyFont="1" applyFill="1" applyBorder="1" applyAlignment="1" applyProtection="1">
      <alignment/>
      <protection/>
    </xf>
    <xf numFmtId="165" fontId="10" fillId="0" borderId="68" xfId="43" applyNumberFormat="1" applyFont="1" applyFill="1" applyBorder="1" applyAlignment="1" applyProtection="1">
      <alignment horizontal="right"/>
      <protection/>
    </xf>
    <xf numFmtId="165" fontId="10" fillId="33" borderId="10" xfId="43" applyNumberFormat="1" applyFont="1" applyFill="1" applyBorder="1" applyAlignment="1" applyProtection="1">
      <alignment horizontal="right"/>
      <protection/>
    </xf>
    <xf numFmtId="165" fontId="10" fillId="33" borderId="10" xfId="43" applyNumberFormat="1" applyFont="1" applyFill="1" applyBorder="1" applyAlignment="1" applyProtection="1">
      <alignment/>
      <protection/>
    </xf>
    <xf numFmtId="165" fontId="10" fillId="33" borderId="68" xfId="43" applyNumberFormat="1" applyFont="1" applyFill="1" applyBorder="1" applyAlignment="1" applyProtection="1">
      <alignment horizontal="right"/>
      <protection/>
    </xf>
    <xf numFmtId="0" fontId="10" fillId="0" borderId="67" xfId="0" applyFont="1" applyFill="1" applyBorder="1" applyAlignment="1">
      <alignment vertical="center"/>
    </xf>
    <xf numFmtId="165" fontId="10" fillId="0" borderId="10" xfId="0" applyNumberFormat="1" applyFont="1" applyBorder="1" applyAlignment="1">
      <alignment/>
    </xf>
    <xf numFmtId="0" fontId="10" fillId="33" borderId="67" xfId="0" applyFont="1" applyFill="1" applyBorder="1" applyAlignment="1">
      <alignment vertical="center"/>
    </xf>
    <xf numFmtId="166" fontId="10" fillId="0" borderId="67" xfId="0" applyNumberFormat="1" applyFont="1" applyBorder="1" applyAlignment="1">
      <alignment vertical="center"/>
    </xf>
    <xf numFmtId="0" fontId="10" fillId="0" borderId="69" xfId="0" applyFont="1" applyBorder="1" applyAlignment="1">
      <alignment/>
    </xf>
    <xf numFmtId="165" fontId="10" fillId="0" borderId="23" xfId="0" applyNumberFormat="1" applyFont="1" applyBorder="1" applyAlignment="1">
      <alignment/>
    </xf>
    <xf numFmtId="165" fontId="10" fillId="0" borderId="23" xfId="43" applyNumberFormat="1" applyFont="1" applyFill="1" applyBorder="1" applyAlignment="1" applyProtection="1">
      <alignment horizontal="right"/>
      <protection/>
    </xf>
    <xf numFmtId="0" fontId="10" fillId="0" borderId="23" xfId="0" applyFont="1" applyFill="1" applyBorder="1" applyAlignment="1">
      <alignment/>
    </xf>
    <xf numFmtId="165" fontId="10" fillId="0" borderId="23" xfId="43" applyNumberFormat="1" applyFont="1" applyFill="1" applyBorder="1" applyAlignment="1" applyProtection="1">
      <alignment/>
      <protection/>
    </xf>
    <xf numFmtId="165" fontId="10" fillId="0" borderId="70" xfId="43" applyNumberFormat="1" applyFont="1" applyFill="1" applyBorder="1" applyAlignment="1" applyProtection="1">
      <alignment horizontal="right"/>
      <protection/>
    </xf>
    <xf numFmtId="166" fontId="2" fillId="6" borderId="36" xfId="0" applyNumberFormat="1" applyFont="1" applyFill="1" applyBorder="1" applyAlignment="1">
      <alignment horizontal="center" vertical="center"/>
    </xf>
    <xf numFmtId="165" fontId="2" fillId="6" borderId="71" xfId="43" applyNumberFormat="1" applyFont="1" applyFill="1" applyBorder="1" applyAlignment="1" applyProtection="1">
      <alignment horizontal="right" vertical="center"/>
      <protection/>
    </xf>
    <xf numFmtId="165" fontId="10" fillId="6" borderId="72" xfId="43" applyNumberFormat="1" applyFont="1" applyFill="1" applyBorder="1" applyAlignment="1" applyProtection="1">
      <alignment horizontal="right" vertical="center"/>
      <protection/>
    </xf>
    <xf numFmtId="0" fontId="10" fillId="6" borderId="73" xfId="0" applyFont="1" applyFill="1" applyBorder="1" applyAlignment="1">
      <alignment/>
    </xf>
    <xf numFmtId="165" fontId="2" fillId="6" borderId="74" xfId="43" applyNumberFormat="1" applyFont="1" applyFill="1" applyBorder="1" applyAlignment="1" applyProtection="1">
      <alignment vertical="center"/>
      <protection/>
    </xf>
    <xf numFmtId="165" fontId="10" fillId="6" borderId="75" xfId="43" applyNumberFormat="1" applyFont="1" applyFill="1" applyBorder="1" applyAlignment="1" applyProtection="1">
      <alignment horizontal="right" vertical="center"/>
      <protection/>
    </xf>
    <xf numFmtId="165" fontId="10" fillId="6" borderId="76" xfId="43" applyNumberFormat="1" applyFont="1" applyFill="1" applyBorder="1" applyAlignment="1" applyProtection="1">
      <alignment horizontal="right" vertical="center"/>
      <protection/>
    </xf>
    <xf numFmtId="0" fontId="10" fillId="12" borderId="11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4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0" fillId="0" borderId="43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77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14" fontId="10" fillId="0" borderId="4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77" xfId="0" applyFont="1" applyBorder="1" applyAlignment="1">
      <alignment/>
    </xf>
    <xf numFmtId="0" fontId="2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/>
    </xf>
    <xf numFmtId="0" fontId="0" fillId="0" borderId="33" xfId="0" applyBorder="1" applyAlignment="1">
      <alignment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0" fillId="0" borderId="6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2" fillId="35" borderId="35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166" fontId="2" fillId="36" borderId="49" xfId="43" applyFont="1" applyFill="1" applyBorder="1" applyAlignment="1" applyProtection="1">
      <alignment horizontal="center"/>
      <protection/>
    </xf>
    <xf numFmtId="0" fontId="2" fillId="37" borderId="81" xfId="0" applyFont="1" applyFill="1" applyBorder="1" applyAlignment="1">
      <alignment/>
    </xf>
    <xf numFmtId="2" fontId="2" fillId="37" borderId="34" xfId="43" applyNumberFormat="1" applyFont="1" applyFill="1" applyBorder="1" applyAlignment="1" applyProtection="1">
      <alignment/>
      <protection/>
    </xf>
    <xf numFmtId="0" fontId="10" fillId="0" borderId="21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166" fontId="10" fillId="0" borderId="45" xfId="0" applyNumberFormat="1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2" fontId="2" fillId="37" borderId="34" xfId="0" applyNumberFormat="1" applyFont="1" applyFill="1" applyBorder="1" applyAlignment="1">
      <alignment horizontal="right"/>
    </xf>
    <xf numFmtId="2" fontId="10" fillId="0" borderId="83" xfId="43" applyNumberFormat="1" applyFont="1" applyFill="1" applyBorder="1" applyAlignment="1" applyProtection="1">
      <alignment horizontal="right"/>
      <protection/>
    </xf>
    <xf numFmtId="2" fontId="10" fillId="0" borderId="0" xfId="43" applyNumberFormat="1" applyFont="1" applyFill="1" applyBorder="1" applyAlignment="1" applyProtection="1">
      <alignment horizontal="right"/>
      <protection/>
    </xf>
    <xf numFmtId="2" fontId="10" fillId="0" borderId="84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2" fontId="10" fillId="0" borderId="85" xfId="0" applyNumberFormat="1" applyFont="1" applyBorder="1" applyAlignment="1">
      <alignment horizontal="right"/>
    </xf>
    <xf numFmtId="2" fontId="10" fillId="0" borderId="86" xfId="0" applyNumberFormat="1" applyFont="1" applyBorder="1" applyAlignment="1">
      <alignment horizontal="right"/>
    </xf>
    <xf numFmtId="2" fontId="10" fillId="0" borderId="33" xfId="43" applyNumberFormat="1" applyFont="1" applyFill="1" applyBorder="1" applyAlignment="1" applyProtection="1">
      <alignment horizontal="right"/>
      <protection/>
    </xf>
    <xf numFmtId="2" fontId="11" fillId="0" borderId="33" xfId="43" applyNumberFormat="1" applyFont="1" applyFill="1" applyBorder="1" applyAlignment="1" applyProtection="1">
      <alignment horizontal="right"/>
      <protection/>
    </xf>
    <xf numFmtId="2" fontId="11" fillId="0" borderId="85" xfId="43" applyNumberFormat="1" applyFont="1" applyFill="1" applyBorder="1" applyAlignment="1" applyProtection="1">
      <alignment horizontal="right"/>
      <protection/>
    </xf>
    <xf numFmtId="2" fontId="2" fillId="37" borderId="34" xfId="43" applyNumberFormat="1" applyFont="1" applyFill="1" applyBorder="1" applyAlignment="1" applyProtection="1">
      <alignment horizontal="right"/>
      <protection/>
    </xf>
    <xf numFmtId="167" fontId="10" fillId="0" borderId="86" xfId="43" applyNumberFormat="1" applyFont="1" applyFill="1" applyBorder="1" applyAlignment="1" applyProtection="1">
      <alignment horizontal="right"/>
      <protection/>
    </xf>
    <xf numFmtId="167" fontId="10" fillId="0" borderId="33" xfId="43" applyNumberFormat="1" applyFont="1" applyFill="1" applyBorder="1" applyAlignment="1" applyProtection="1">
      <alignment horizontal="right"/>
      <protection/>
    </xf>
    <xf numFmtId="167" fontId="10" fillId="0" borderId="85" xfId="43" applyNumberFormat="1" applyFont="1" applyFill="1" applyBorder="1" applyAlignment="1" applyProtection="1">
      <alignment horizontal="right"/>
      <protection/>
    </xf>
    <xf numFmtId="167" fontId="2" fillId="37" borderId="57" xfId="43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2" fillId="0" borderId="88" xfId="43" applyFont="1" applyFill="1" applyBorder="1" applyAlignment="1" applyProtection="1">
      <alignment horizontal="center"/>
      <protection/>
    </xf>
    <xf numFmtId="166" fontId="2" fillId="0" borderId="44" xfId="43" applyFont="1" applyFill="1" applyBorder="1" applyAlignment="1" applyProtection="1">
      <alignment horizontal="center"/>
      <protection/>
    </xf>
    <xf numFmtId="166" fontId="2" fillId="0" borderId="29" xfId="43" applyFont="1" applyFill="1" applyBorder="1" applyAlignment="1" applyProtection="1">
      <alignment horizontal="center"/>
      <protection/>
    </xf>
    <xf numFmtId="0" fontId="2" fillId="6" borderId="71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167" fontId="2" fillId="34" borderId="49" xfId="43" applyNumberFormat="1" applyFont="1" applyFill="1" applyBorder="1" applyAlignment="1" applyProtection="1">
      <alignment horizontal="right"/>
      <protection/>
    </xf>
    <xf numFmtId="167" fontId="2" fillId="34" borderId="57" xfId="43" applyNumberFormat="1" applyFont="1" applyFill="1" applyBorder="1" applyAlignment="1" applyProtection="1">
      <alignment horizontal="right"/>
      <protection/>
    </xf>
    <xf numFmtId="0" fontId="10" fillId="0" borderId="16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2" fillId="0" borderId="89" xfId="0" applyFont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44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/>
    </xf>
    <xf numFmtId="2" fontId="10" fillId="0" borderId="44" xfId="0" applyNumberFormat="1" applyFont="1" applyBorder="1" applyAlignment="1">
      <alignment vertical="center"/>
    </xf>
    <xf numFmtId="2" fontId="10" fillId="0" borderId="29" xfId="0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29" xfId="0" applyFont="1" applyBorder="1" applyAlignment="1">
      <alignment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66" fontId="2" fillId="37" borderId="35" xfId="43" applyFont="1" applyFill="1" applyBorder="1" applyAlignment="1" applyProtection="1">
      <alignment horizontal="center"/>
      <protection/>
    </xf>
    <xf numFmtId="166" fontId="2" fillId="37" borderId="49" xfId="43" applyFont="1" applyFill="1" applyBorder="1" applyAlignment="1" applyProtection="1">
      <alignment horizontal="center"/>
      <protection/>
    </xf>
    <xf numFmtId="166" fontId="2" fillId="37" borderId="57" xfId="43" applyFont="1" applyFill="1" applyBorder="1" applyAlignment="1" applyProtection="1">
      <alignment horizontal="center"/>
      <protection/>
    </xf>
    <xf numFmtId="0" fontId="10" fillId="0" borderId="6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167" fontId="2" fillId="35" borderId="49" xfId="43" applyNumberFormat="1" applyFont="1" applyFill="1" applyBorder="1" applyAlignment="1" applyProtection="1">
      <alignment horizontal="right"/>
      <protection/>
    </xf>
    <xf numFmtId="167" fontId="2" fillId="35" borderId="57" xfId="43" applyNumberFormat="1" applyFont="1" applyFill="1" applyBorder="1" applyAlignment="1" applyProtection="1">
      <alignment horizontal="right"/>
      <protection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0" fillId="0" borderId="6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83" xfId="0" applyFont="1" applyBorder="1" applyAlignment="1">
      <alignment/>
    </xf>
    <xf numFmtId="0" fontId="10" fillId="0" borderId="102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0</xdr:row>
      <xdr:rowOff>1476375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1466850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981075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1247775</xdr:colOff>
      <xdr:row>0</xdr:row>
      <xdr:rowOff>952500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1104900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7"/>
  <sheetViews>
    <sheetView zoomScale="57" zoomScaleNormal="57" zoomScalePageLayoutView="0" workbookViewId="0" topLeftCell="A1">
      <pane ySplit="1" topLeftCell="A20" activePane="bottomLeft" state="frozen"/>
      <selection pane="topLeft" activeCell="Q1" sqref="Q1"/>
      <selection pane="bottomLeft" activeCell="A4" sqref="A4"/>
    </sheetView>
  </sheetViews>
  <sheetFormatPr defaultColWidth="11.421875" defaultRowHeight="12.75"/>
  <cols>
    <col min="1" max="1" width="12.8515625" style="158" customWidth="1"/>
    <col min="2" max="2" width="48.8515625" style="9" customWidth="1"/>
    <col min="3" max="3" width="4.57421875" style="8" customWidth="1"/>
    <col min="4" max="4" width="17.421875" style="10" customWidth="1"/>
    <col min="5" max="5" width="10.57421875" style="66" customWidth="1"/>
    <col min="6" max="6" width="18.8515625" style="11" customWidth="1"/>
    <col min="7" max="7" width="14.57421875" style="9" customWidth="1"/>
    <col min="8" max="8" width="11.00390625" style="9" customWidth="1"/>
    <col min="9" max="10" width="9.7109375" style="9" customWidth="1"/>
    <col min="11" max="11" width="9.28125" style="9" customWidth="1"/>
    <col min="12" max="12" width="10.00390625" style="9" customWidth="1"/>
    <col min="13" max="13" width="13.7109375" style="9" customWidth="1"/>
    <col min="14" max="14" width="10.00390625" style="30" customWidth="1"/>
    <col min="15" max="16" width="10.140625" style="9" customWidth="1"/>
    <col min="17" max="17" width="12.00390625" style="9" customWidth="1"/>
    <col min="18" max="18" width="14.140625" style="9" customWidth="1"/>
    <col min="19" max="19" width="14.28125" style="9" customWidth="1"/>
    <col min="20" max="20" width="13.140625" style="9" customWidth="1"/>
    <col min="21" max="21" width="13.8515625" style="9" customWidth="1"/>
    <col min="22" max="22" width="9.00390625" style="37" customWidth="1"/>
    <col min="23" max="16384" width="11.421875" style="9" customWidth="1"/>
  </cols>
  <sheetData>
    <row r="1" spans="1:22" s="15" customFormat="1" ht="127.5" customHeight="1" thickBot="1">
      <c r="A1" s="490" t="s">
        <v>75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1"/>
    </row>
    <row r="2" spans="1:23" s="71" customFormat="1" ht="140.25" customHeight="1" thickBot="1">
      <c r="A2" s="159" t="s">
        <v>1</v>
      </c>
      <c r="B2" s="138" t="s">
        <v>2</v>
      </c>
      <c r="C2" s="138" t="s">
        <v>13</v>
      </c>
      <c r="D2" s="139" t="s">
        <v>3</v>
      </c>
      <c r="E2" s="140" t="s">
        <v>32</v>
      </c>
      <c r="F2" s="141" t="s">
        <v>46</v>
      </c>
      <c r="G2" s="142" t="s">
        <v>33</v>
      </c>
      <c r="H2" s="142" t="s">
        <v>34</v>
      </c>
      <c r="I2" s="142" t="s">
        <v>36</v>
      </c>
      <c r="J2" s="143" t="s">
        <v>48</v>
      </c>
      <c r="K2" s="143" t="s">
        <v>35</v>
      </c>
      <c r="L2" s="139" t="s">
        <v>27</v>
      </c>
      <c r="M2" s="139" t="s">
        <v>28</v>
      </c>
      <c r="N2" s="139" t="s">
        <v>29</v>
      </c>
      <c r="O2" s="139" t="s">
        <v>30</v>
      </c>
      <c r="P2" s="139" t="s">
        <v>51</v>
      </c>
      <c r="Q2" s="144" t="s">
        <v>22</v>
      </c>
      <c r="R2" s="139" t="s">
        <v>37</v>
      </c>
      <c r="S2" s="139" t="s">
        <v>38</v>
      </c>
      <c r="T2" s="139" t="s">
        <v>39</v>
      </c>
      <c r="U2" s="141" t="s">
        <v>50</v>
      </c>
      <c r="V2" s="368"/>
      <c r="W2" s="145"/>
    </row>
    <row r="3" spans="1:95" s="137" customFormat="1" ht="15">
      <c r="A3" s="160"/>
      <c r="B3" s="131" t="s">
        <v>76</v>
      </c>
      <c r="C3" s="132"/>
      <c r="D3" s="132"/>
      <c r="E3" s="133"/>
      <c r="F3" s="134"/>
      <c r="G3" s="135"/>
      <c r="H3" s="135"/>
      <c r="I3" s="135"/>
      <c r="J3" s="135"/>
      <c r="K3" s="135"/>
      <c r="L3" s="135"/>
      <c r="M3" s="135"/>
      <c r="N3" s="136"/>
      <c r="O3" s="135"/>
      <c r="P3" s="135"/>
      <c r="Q3" s="135"/>
      <c r="R3" s="135"/>
      <c r="S3" s="135"/>
      <c r="T3" s="135"/>
      <c r="U3" s="135"/>
      <c r="V3" s="44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</row>
    <row r="4" spans="1:95" ht="15">
      <c r="A4" s="148">
        <v>44808</v>
      </c>
      <c r="B4" s="43" t="s">
        <v>54</v>
      </c>
      <c r="C4" s="47"/>
      <c r="D4" s="161" t="s">
        <v>19</v>
      </c>
      <c r="E4" s="63" t="s">
        <v>70</v>
      </c>
      <c r="F4" s="167">
        <v>60</v>
      </c>
      <c r="G4" s="43"/>
      <c r="H4" s="43"/>
      <c r="I4" s="43"/>
      <c r="J4" s="43"/>
      <c r="K4" s="43"/>
      <c r="L4" s="43"/>
      <c r="M4" s="49"/>
      <c r="N4" s="50"/>
      <c r="O4" s="43"/>
      <c r="P4" s="43"/>
      <c r="Q4" s="43"/>
      <c r="R4" s="43"/>
      <c r="S4" s="43">
        <v>60</v>
      </c>
      <c r="T4" s="43"/>
      <c r="U4" s="43"/>
      <c r="V4" s="51" t="b">
        <f>SUM(G4:U4)=F4</f>
        <v>1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241" s="13" customFormat="1" ht="15">
      <c r="A5" s="149"/>
      <c r="B5" s="44"/>
      <c r="C5" s="52"/>
      <c r="D5" s="162"/>
      <c r="E5" s="64"/>
      <c r="F5" s="168"/>
      <c r="G5" s="53"/>
      <c r="H5" s="53"/>
      <c r="I5" s="53"/>
      <c r="J5" s="53"/>
      <c r="K5" s="53"/>
      <c r="L5" s="53"/>
      <c r="M5" s="53"/>
      <c r="N5" s="54"/>
      <c r="O5" s="53"/>
      <c r="P5" s="53"/>
      <c r="Q5" s="53"/>
      <c r="R5" s="53"/>
      <c r="S5" s="53"/>
      <c r="T5" s="53"/>
      <c r="U5" s="53"/>
      <c r="V5" s="51" t="b">
        <f>SUM(G5:U5)=F5</f>
        <v>1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s="14" customFormat="1" ht="15">
      <c r="A6" s="150">
        <v>44835</v>
      </c>
      <c r="B6" s="45"/>
      <c r="C6" s="55"/>
      <c r="D6" s="163"/>
      <c r="E6" s="63"/>
      <c r="F6" s="169"/>
      <c r="G6" s="58"/>
      <c r="H6" s="58"/>
      <c r="I6" s="58"/>
      <c r="J6" s="58"/>
      <c r="K6" s="58"/>
      <c r="L6" s="58"/>
      <c r="M6" s="58"/>
      <c r="N6" s="59"/>
      <c r="O6" s="58"/>
      <c r="P6" s="58"/>
      <c r="Q6" s="58"/>
      <c r="R6" s="58"/>
      <c r="S6" s="58"/>
      <c r="T6" s="58"/>
      <c r="U6" s="58"/>
      <c r="V6" s="51" t="b">
        <f>SUM(G6:U6)=F6</f>
        <v>1</v>
      </c>
      <c r="IB6" s="12"/>
      <c r="IC6" s="12"/>
      <c r="ID6" s="12"/>
      <c r="IE6" s="12"/>
      <c r="IF6" s="12"/>
      <c r="IG6" s="12"/>
    </row>
    <row r="7" spans="1:241" s="14" customFormat="1" ht="15">
      <c r="A7" s="150">
        <v>44838</v>
      </c>
      <c r="B7" s="43"/>
      <c r="C7" s="55"/>
      <c r="D7" s="161"/>
      <c r="E7" s="63"/>
      <c r="F7" s="169"/>
      <c r="G7" s="58"/>
      <c r="H7" s="58"/>
      <c r="I7" s="58"/>
      <c r="J7" s="58"/>
      <c r="K7" s="58"/>
      <c r="L7" s="58"/>
      <c r="M7" s="58"/>
      <c r="N7" s="59"/>
      <c r="O7" s="58"/>
      <c r="P7" s="58"/>
      <c r="Q7" s="58"/>
      <c r="R7" s="58"/>
      <c r="S7" s="58"/>
      <c r="T7" s="58"/>
      <c r="U7" s="58"/>
      <c r="V7" s="51" t="b">
        <f>SUM(G7:U7)=F7</f>
        <v>1</v>
      </c>
      <c r="IB7" s="12"/>
      <c r="IC7" s="12"/>
      <c r="ID7" s="12"/>
      <c r="IE7" s="12"/>
      <c r="IF7" s="12"/>
      <c r="IG7" s="12"/>
    </row>
    <row r="8" spans="1:241" s="34" customFormat="1" ht="15">
      <c r="A8" s="151">
        <v>44839</v>
      </c>
      <c r="B8" s="46"/>
      <c r="C8" s="60"/>
      <c r="D8" s="164"/>
      <c r="E8" s="173"/>
      <c r="F8" s="170"/>
      <c r="G8" s="61"/>
      <c r="H8" s="61"/>
      <c r="I8" s="61"/>
      <c r="J8" s="61"/>
      <c r="K8" s="61"/>
      <c r="L8" s="61"/>
      <c r="M8" s="61"/>
      <c r="N8" s="62"/>
      <c r="O8" s="61"/>
      <c r="P8" s="61"/>
      <c r="Q8" s="61"/>
      <c r="R8" s="61"/>
      <c r="S8" s="61"/>
      <c r="T8" s="61"/>
      <c r="U8" s="61"/>
      <c r="V8" s="51" t="b">
        <f>SUM(G8:U8)=F8</f>
        <v>1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IB8" s="35"/>
      <c r="IC8" s="35"/>
      <c r="ID8" s="35"/>
      <c r="IE8" s="35"/>
      <c r="IF8" s="35"/>
      <c r="IG8" s="35"/>
    </row>
    <row r="9" spans="1:241" s="89" customFormat="1" ht="15">
      <c r="A9" s="204"/>
      <c r="B9" s="131" t="s">
        <v>77</v>
      </c>
      <c r="C9" s="205"/>
      <c r="D9" s="206"/>
      <c r="E9" s="207"/>
      <c r="F9" s="208"/>
      <c r="G9" s="209"/>
      <c r="H9" s="209"/>
      <c r="I9" s="209"/>
      <c r="J9" s="209"/>
      <c r="K9" s="209"/>
      <c r="L9" s="209"/>
      <c r="M9" s="209"/>
      <c r="N9" s="210"/>
      <c r="O9" s="209"/>
      <c r="P9" s="209"/>
      <c r="Q9" s="209"/>
      <c r="R9" s="209"/>
      <c r="S9" s="209"/>
      <c r="T9" s="209"/>
      <c r="U9" s="209"/>
      <c r="V9" s="211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IB9" s="146"/>
      <c r="IC9" s="146"/>
      <c r="ID9" s="146"/>
      <c r="IE9" s="146"/>
      <c r="IF9" s="146"/>
      <c r="IG9" s="146"/>
    </row>
    <row r="10" spans="1:241" s="67" customFormat="1" ht="15">
      <c r="A10" s="150">
        <v>44841</v>
      </c>
      <c r="B10" s="45" t="s">
        <v>55</v>
      </c>
      <c r="C10" s="55" t="s">
        <v>20</v>
      </c>
      <c r="D10" s="162" t="s">
        <v>19</v>
      </c>
      <c r="E10" s="64" t="s">
        <v>70</v>
      </c>
      <c r="F10" s="169">
        <v>70</v>
      </c>
      <c r="G10" s="58"/>
      <c r="H10" s="58"/>
      <c r="I10" s="58"/>
      <c r="J10" s="58"/>
      <c r="K10" s="58"/>
      <c r="L10" s="58"/>
      <c r="M10" s="58"/>
      <c r="N10" s="59"/>
      <c r="O10" s="58"/>
      <c r="P10" s="58"/>
      <c r="Q10" s="58"/>
      <c r="R10" s="58"/>
      <c r="S10" s="58">
        <v>70</v>
      </c>
      <c r="T10" s="58"/>
      <c r="U10" s="58"/>
      <c r="V10" s="51" t="b">
        <f>SUM(G10:U10)=F10</f>
        <v>1</v>
      </c>
      <c r="IB10" s="68"/>
      <c r="IC10" s="68"/>
      <c r="ID10" s="68"/>
      <c r="IE10" s="68"/>
      <c r="IF10" s="68"/>
      <c r="IG10" s="68"/>
    </row>
    <row r="11" spans="1:241" s="71" customFormat="1" ht="15">
      <c r="A11" s="150">
        <v>44849</v>
      </c>
      <c r="B11" s="69" t="s">
        <v>57</v>
      </c>
      <c r="C11" s="70"/>
      <c r="D11" s="162" t="s">
        <v>19</v>
      </c>
      <c r="E11" s="64" t="s">
        <v>70</v>
      </c>
      <c r="F11" s="169">
        <v>75</v>
      </c>
      <c r="G11" s="58"/>
      <c r="H11" s="58"/>
      <c r="I11" s="58"/>
      <c r="J11" s="58"/>
      <c r="K11" s="58"/>
      <c r="L11" s="58">
        <v>75</v>
      </c>
      <c r="M11" s="58"/>
      <c r="N11" s="59"/>
      <c r="O11" s="58"/>
      <c r="P11" s="58"/>
      <c r="Q11" s="58"/>
      <c r="R11" s="58" t="s">
        <v>23</v>
      </c>
      <c r="S11" s="58"/>
      <c r="T11" s="58"/>
      <c r="U11" s="58"/>
      <c r="V11" s="51" t="b">
        <f>SUM(G11:U11)=F11</f>
        <v>1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IB11" s="72"/>
      <c r="IC11" s="72"/>
      <c r="ID11" s="72"/>
      <c r="IE11" s="72"/>
      <c r="IF11" s="72"/>
      <c r="IG11" s="72"/>
    </row>
    <row r="12" spans="1:241" s="78" customFormat="1" ht="15">
      <c r="A12" s="152"/>
      <c r="B12" s="73"/>
      <c r="C12" s="74"/>
      <c r="D12" s="165"/>
      <c r="E12" s="174"/>
      <c r="F12" s="171"/>
      <c r="G12" s="76"/>
      <c r="H12" s="76"/>
      <c r="I12" s="76"/>
      <c r="J12" s="76"/>
      <c r="K12" s="76"/>
      <c r="L12" s="76"/>
      <c r="M12" s="76"/>
      <c r="N12" s="77"/>
      <c r="O12" s="76"/>
      <c r="P12" s="76"/>
      <c r="Q12" s="76"/>
      <c r="R12" s="76"/>
      <c r="S12" s="76"/>
      <c r="T12" s="76"/>
      <c r="U12" s="76"/>
      <c r="V12" s="51" t="b">
        <f>SUM(G12:U12)=F12</f>
        <v>1</v>
      </c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IB12" s="79"/>
      <c r="IC12" s="79"/>
      <c r="ID12" s="79"/>
      <c r="IE12" s="79"/>
      <c r="IF12" s="79"/>
      <c r="IG12" s="79"/>
    </row>
    <row r="13" spans="1:241" s="71" customFormat="1" ht="15">
      <c r="A13" s="153"/>
      <c r="B13" s="80"/>
      <c r="C13" s="81"/>
      <c r="D13" s="162"/>
      <c r="E13" s="64"/>
      <c r="F13" s="172"/>
      <c r="G13" s="83"/>
      <c r="H13" s="83"/>
      <c r="I13" s="83"/>
      <c r="J13" s="83"/>
      <c r="K13" s="83"/>
      <c r="L13" s="83"/>
      <c r="M13" s="83"/>
      <c r="N13" s="84"/>
      <c r="O13" s="83"/>
      <c r="P13" s="83"/>
      <c r="Q13" s="83"/>
      <c r="R13" s="83"/>
      <c r="S13" s="83"/>
      <c r="T13" s="83"/>
      <c r="U13" s="83"/>
      <c r="V13" s="51" t="b">
        <f>SUM(G13:U13)=F13</f>
        <v>1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IB13" s="72"/>
      <c r="IC13" s="72"/>
      <c r="ID13" s="72"/>
      <c r="IE13" s="72"/>
      <c r="IF13" s="72"/>
      <c r="IG13" s="72"/>
    </row>
    <row r="14" spans="1:241" s="71" customFormat="1" ht="15">
      <c r="A14" s="153"/>
      <c r="B14" s="80"/>
      <c r="C14" s="81"/>
      <c r="D14" s="162"/>
      <c r="E14" s="64"/>
      <c r="F14" s="172"/>
      <c r="G14" s="83"/>
      <c r="H14" s="83"/>
      <c r="I14" s="83"/>
      <c r="J14" s="83"/>
      <c r="K14" s="83"/>
      <c r="L14" s="83"/>
      <c r="M14" s="83"/>
      <c r="N14" s="84"/>
      <c r="O14" s="83"/>
      <c r="P14" s="83"/>
      <c r="Q14" s="83"/>
      <c r="R14" s="83"/>
      <c r="S14" s="83"/>
      <c r="T14" s="83"/>
      <c r="U14" s="83"/>
      <c r="V14" s="51" t="b">
        <f>SUM(G14:U14)=F14</f>
        <v>1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IB14" s="72"/>
      <c r="IC14" s="72"/>
      <c r="ID14" s="72"/>
      <c r="IE14" s="72"/>
      <c r="IF14" s="72"/>
      <c r="IG14" s="72"/>
    </row>
    <row r="15" spans="1:241" s="71" customFormat="1" ht="15">
      <c r="A15" s="212"/>
      <c r="B15" s="131" t="s">
        <v>78</v>
      </c>
      <c r="C15" s="213"/>
      <c r="D15" s="206"/>
      <c r="E15" s="207"/>
      <c r="F15" s="214"/>
      <c r="G15" s="215"/>
      <c r="H15" s="215"/>
      <c r="I15" s="215"/>
      <c r="J15" s="215"/>
      <c r="K15" s="215"/>
      <c r="L15" s="215"/>
      <c r="M15" s="215"/>
      <c r="N15" s="216"/>
      <c r="O15" s="215" t="s">
        <v>23</v>
      </c>
      <c r="P15" s="215"/>
      <c r="Q15" s="215"/>
      <c r="R15" s="215"/>
      <c r="S15" s="215"/>
      <c r="T15" s="215"/>
      <c r="U15" s="215"/>
      <c r="V15" s="211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IB15" s="72"/>
      <c r="IC15" s="72"/>
      <c r="ID15" s="72"/>
      <c r="IE15" s="72"/>
      <c r="IF15" s="72"/>
      <c r="IG15" s="72"/>
    </row>
    <row r="16" spans="1:241" s="71" customFormat="1" ht="15">
      <c r="A16" s="153">
        <v>44880</v>
      </c>
      <c r="B16" s="80" t="s">
        <v>24</v>
      </c>
      <c r="C16" s="81" t="s">
        <v>20</v>
      </c>
      <c r="D16" s="166" t="s">
        <v>58</v>
      </c>
      <c r="E16" s="63" t="s">
        <v>70</v>
      </c>
      <c r="F16" s="172">
        <v>6000</v>
      </c>
      <c r="G16" s="83">
        <v>6000</v>
      </c>
      <c r="H16" s="83"/>
      <c r="I16" s="83"/>
      <c r="J16" s="83"/>
      <c r="K16" s="83"/>
      <c r="L16" s="83"/>
      <c r="M16" s="83"/>
      <c r="N16" s="84"/>
      <c r="O16" s="83"/>
      <c r="P16" s="83"/>
      <c r="Q16" s="83"/>
      <c r="R16" s="83"/>
      <c r="S16" s="83"/>
      <c r="T16" s="83"/>
      <c r="U16" s="83"/>
      <c r="V16" s="51" t="b">
        <f>SUM(G16:U16)=F16</f>
        <v>1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IB16" s="72"/>
      <c r="IC16" s="72"/>
      <c r="ID16" s="72"/>
      <c r="IE16" s="72"/>
      <c r="IF16" s="72"/>
      <c r="IG16" s="72"/>
    </row>
    <row r="17" spans="1:241" s="71" customFormat="1" ht="15">
      <c r="A17" s="153"/>
      <c r="B17" s="80"/>
      <c r="C17" s="81"/>
      <c r="D17" s="162"/>
      <c r="E17" s="64"/>
      <c r="F17" s="172"/>
      <c r="G17" s="83"/>
      <c r="H17" s="83"/>
      <c r="I17" s="83"/>
      <c r="J17" s="83"/>
      <c r="K17" s="83"/>
      <c r="L17" s="83"/>
      <c r="M17" s="83"/>
      <c r="N17" s="84"/>
      <c r="O17" s="83"/>
      <c r="P17" s="83"/>
      <c r="Q17" s="83"/>
      <c r="R17" s="83"/>
      <c r="S17" s="83"/>
      <c r="T17" s="83"/>
      <c r="U17" s="83"/>
      <c r="V17" s="51" t="b">
        <f>SUM(G17:U17)=F17</f>
        <v>1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IB17" s="72"/>
      <c r="IC17" s="72"/>
      <c r="ID17" s="72"/>
      <c r="IE17" s="72"/>
      <c r="IF17" s="72"/>
      <c r="IG17" s="72"/>
    </row>
    <row r="18" spans="1:241" s="71" customFormat="1" ht="15">
      <c r="A18" s="153"/>
      <c r="B18" s="80"/>
      <c r="C18" s="81"/>
      <c r="D18" s="162"/>
      <c r="E18" s="64"/>
      <c r="F18" s="172"/>
      <c r="G18" s="83"/>
      <c r="H18" s="83"/>
      <c r="I18" s="83"/>
      <c r="J18" s="83"/>
      <c r="K18" s="83"/>
      <c r="L18" s="83"/>
      <c r="M18" s="83"/>
      <c r="N18" s="84"/>
      <c r="O18" s="83"/>
      <c r="P18" s="83"/>
      <c r="Q18" s="83"/>
      <c r="R18" s="83"/>
      <c r="S18" s="83"/>
      <c r="T18" s="83"/>
      <c r="U18" s="83"/>
      <c r="V18" s="51" t="b">
        <f>SUM(G18:U18)=F18</f>
        <v>1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IB18" s="72"/>
      <c r="IC18" s="72"/>
      <c r="ID18" s="72"/>
      <c r="IE18" s="72"/>
      <c r="IF18" s="72"/>
      <c r="IG18" s="72"/>
    </row>
    <row r="19" spans="1:241" s="71" customFormat="1" ht="15">
      <c r="A19" s="153"/>
      <c r="B19" s="80"/>
      <c r="C19" s="81"/>
      <c r="D19" s="166"/>
      <c r="E19" s="63"/>
      <c r="F19" s="172"/>
      <c r="G19" s="83"/>
      <c r="H19" s="83"/>
      <c r="I19" s="83"/>
      <c r="J19" s="83"/>
      <c r="K19" s="83"/>
      <c r="L19" s="83"/>
      <c r="M19" s="83"/>
      <c r="N19" s="84"/>
      <c r="O19" s="83"/>
      <c r="P19" s="83"/>
      <c r="Q19" s="83"/>
      <c r="R19" s="83"/>
      <c r="S19" s="83"/>
      <c r="T19" s="83"/>
      <c r="U19" s="83"/>
      <c r="V19" s="51" t="b">
        <f>SUM(G19:U19)=F19</f>
        <v>1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IB19" s="72"/>
      <c r="IC19" s="72"/>
      <c r="ID19" s="72"/>
      <c r="IE19" s="72"/>
      <c r="IF19" s="72"/>
      <c r="IG19" s="72"/>
    </row>
    <row r="20" spans="1:241" s="71" customFormat="1" ht="15.75" thickBot="1">
      <c r="A20" s="153"/>
      <c r="B20" s="80"/>
      <c r="C20" s="81"/>
      <c r="D20" s="166"/>
      <c r="E20" s="63"/>
      <c r="F20" s="172"/>
      <c r="G20" s="83"/>
      <c r="H20" s="83"/>
      <c r="I20" s="83"/>
      <c r="J20" s="83"/>
      <c r="K20" s="83"/>
      <c r="L20" s="83"/>
      <c r="M20" s="83"/>
      <c r="N20" s="84"/>
      <c r="O20" s="83"/>
      <c r="P20" s="83"/>
      <c r="Q20" s="83"/>
      <c r="R20" s="83"/>
      <c r="S20" s="83"/>
      <c r="T20" s="83"/>
      <c r="U20" s="83"/>
      <c r="V20" s="147" t="b">
        <f>SUM(G20:U20)=F20</f>
        <v>1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IB20" s="72"/>
      <c r="IC20" s="72"/>
      <c r="ID20" s="72"/>
      <c r="IE20" s="72"/>
      <c r="IF20" s="72"/>
      <c r="IG20" s="72"/>
    </row>
    <row r="21" spans="1:241" s="71" customFormat="1" ht="15">
      <c r="A21" s="212"/>
      <c r="B21" s="131" t="s">
        <v>79</v>
      </c>
      <c r="C21" s="213"/>
      <c r="D21" s="217"/>
      <c r="E21" s="207"/>
      <c r="F21" s="214"/>
      <c r="G21" s="215"/>
      <c r="H21" s="215"/>
      <c r="I21" s="215"/>
      <c r="J21" s="215"/>
      <c r="K21" s="215"/>
      <c r="L21" s="215"/>
      <c r="M21" s="215"/>
      <c r="N21" s="216"/>
      <c r="O21" s="215"/>
      <c r="P21" s="215"/>
      <c r="Q21" s="215"/>
      <c r="R21" s="215"/>
      <c r="S21" s="215"/>
      <c r="T21" s="215"/>
      <c r="U21" s="370"/>
      <c r="V21" s="379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IB21" s="72"/>
      <c r="IC21" s="72"/>
      <c r="ID21" s="72"/>
      <c r="IE21" s="72"/>
      <c r="IF21" s="72"/>
      <c r="IG21" s="72"/>
    </row>
    <row r="22" spans="1:241" s="71" customFormat="1" ht="15">
      <c r="A22" s="153" t="s">
        <v>87</v>
      </c>
      <c r="B22" s="80" t="s">
        <v>59</v>
      </c>
      <c r="C22" s="81" t="s">
        <v>20</v>
      </c>
      <c r="D22" s="166" t="s">
        <v>58</v>
      </c>
      <c r="E22" s="63" t="s">
        <v>70</v>
      </c>
      <c r="F22" s="172">
        <v>980</v>
      </c>
      <c r="G22" s="83"/>
      <c r="H22" s="83"/>
      <c r="I22" s="83"/>
      <c r="J22" s="83"/>
      <c r="K22" s="83"/>
      <c r="L22" s="83"/>
      <c r="M22" s="83">
        <v>980</v>
      </c>
      <c r="N22" s="84"/>
      <c r="O22" s="83"/>
      <c r="P22" s="83"/>
      <c r="Q22" s="83"/>
      <c r="R22" s="83"/>
      <c r="S22" s="83"/>
      <c r="T22" s="83"/>
      <c r="U22" s="371"/>
      <c r="V22" s="380" t="b">
        <f aca="true" t="shared" si="0" ref="V22:V51">SUM(G22:U22)=F22</f>
        <v>1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IB22" s="72"/>
      <c r="IC22" s="72"/>
      <c r="ID22" s="72"/>
      <c r="IE22" s="72"/>
      <c r="IF22" s="72"/>
      <c r="IG22" s="72"/>
    </row>
    <row r="23" spans="1:241" s="71" customFormat="1" ht="15">
      <c r="A23" s="153"/>
      <c r="B23" s="80"/>
      <c r="C23" s="81"/>
      <c r="D23" s="166"/>
      <c r="E23" s="63"/>
      <c r="F23" s="172"/>
      <c r="G23" s="83"/>
      <c r="H23" s="83"/>
      <c r="I23" s="83"/>
      <c r="J23" s="83"/>
      <c r="K23" s="83"/>
      <c r="L23" s="83"/>
      <c r="M23" s="83"/>
      <c r="N23" s="84"/>
      <c r="O23" s="83"/>
      <c r="P23" s="83"/>
      <c r="Q23" s="83"/>
      <c r="R23" s="83"/>
      <c r="S23" s="83"/>
      <c r="T23" s="83"/>
      <c r="U23" s="371"/>
      <c r="V23" s="380" t="b">
        <f t="shared" si="0"/>
        <v>1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IB23" s="72"/>
      <c r="IC23" s="72"/>
      <c r="ID23" s="72"/>
      <c r="IE23" s="72"/>
      <c r="IF23" s="72"/>
      <c r="IG23" s="72"/>
    </row>
    <row r="24" spans="1:241" s="71" customFormat="1" ht="15">
      <c r="A24" s="153"/>
      <c r="B24" s="80"/>
      <c r="C24" s="81"/>
      <c r="D24" s="166"/>
      <c r="E24" s="63"/>
      <c r="F24" s="172"/>
      <c r="G24" s="83"/>
      <c r="H24" s="83"/>
      <c r="I24" s="83"/>
      <c r="J24" s="83"/>
      <c r="K24" s="83"/>
      <c r="L24" s="83"/>
      <c r="M24" s="83"/>
      <c r="N24" s="84"/>
      <c r="O24" s="83"/>
      <c r="P24" s="83"/>
      <c r="Q24" s="83"/>
      <c r="R24" s="83"/>
      <c r="S24" s="83"/>
      <c r="T24" s="83"/>
      <c r="U24" s="371"/>
      <c r="V24" s="380" t="b">
        <f t="shared" si="0"/>
        <v>1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IB24" s="72"/>
      <c r="IC24" s="72"/>
      <c r="ID24" s="72"/>
      <c r="IE24" s="72"/>
      <c r="IF24" s="72"/>
      <c r="IG24" s="72"/>
    </row>
    <row r="25" spans="1:241" s="71" customFormat="1" ht="15">
      <c r="A25" s="153"/>
      <c r="B25" s="80"/>
      <c r="C25" s="81"/>
      <c r="D25" s="166"/>
      <c r="E25" s="63"/>
      <c r="F25" s="172"/>
      <c r="G25" s="83"/>
      <c r="H25" s="83"/>
      <c r="I25" s="83"/>
      <c r="J25" s="83"/>
      <c r="K25" s="83"/>
      <c r="L25" s="83"/>
      <c r="M25" s="83"/>
      <c r="N25" s="84"/>
      <c r="O25" s="83"/>
      <c r="P25" s="83"/>
      <c r="Q25" s="83"/>
      <c r="R25" s="83"/>
      <c r="S25" s="83"/>
      <c r="T25" s="83"/>
      <c r="U25" s="371"/>
      <c r="V25" s="380" t="b">
        <f t="shared" si="0"/>
        <v>1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IB25" s="72"/>
      <c r="IC25" s="72"/>
      <c r="ID25" s="72"/>
      <c r="IE25" s="72"/>
      <c r="IF25" s="72"/>
      <c r="IG25" s="72"/>
    </row>
    <row r="26" spans="1:241" s="71" customFormat="1" ht="15">
      <c r="A26" s="153"/>
      <c r="B26" s="80"/>
      <c r="C26" s="81"/>
      <c r="D26" s="166"/>
      <c r="E26" s="63"/>
      <c r="F26" s="172"/>
      <c r="G26" s="83"/>
      <c r="H26" s="83"/>
      <c r="I26" s="83"/>
      <c r="J26" s="83"/>
      <c r="K26" s="83"/>
      <c r="L26" s="83"/>
      <c r="M26" s="83"/>
      <c r="N26" s="84"/>
      <c r="O26" s="83"/>
      <c r="P26" s="83"/>
      <c r="Q26" s="83"/>
      <c r="R26" s="83"/>
      <c r="S26" s="83"/>
      <c r="T26" s="83"/>
      <c r="U26" s="371"/>
      <c r="V26" s="380" t="b">
        <f t="shared" si="0"/>
        <v>1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IB26" s="72"/>
      <c r="IC26" s="72"/>
      <c r="ID26" s="72"/>
      <c r="IE26" s="72"/>
      <c r="IF26" s="72"/>
      <c r="IG26" s="72"/>
    </row>
    <row r="27" spans="1:241" s="71" customFormat="1" ht="15">
      <c r="A27" s="153"/>
      <c r="B27" s="80"/>
      <c r="C27" s="81"/>
      <c r="D27" s="166"/>
      <c r="E27" s="63"/>
      <c r="F27" s="172"/>
      <c r="G27" s="83"/>
      <c r="H27" s="83"/>
      <c r="I27" s="83"/>
      <c r="J27" s="83"/>
      <c r="K27" s="83"/>
      <c r="L27" s="83"/>
      <c r="M27" s="83"/>
      <c r="N27" s="84"/>
      <c r="O27" s="83"/>
      <c r="P27" s="83"/>
      <c r="Q27" s="83"/>
      <c r="R27" s="83"/>
      <c r="S27" s="83"/>
      <c r="T27" s="83"/>
      <c r="U27" s="371"/>
      <c r="V27" s="380" t="b">
        <f t="shared" si="0"/>
        <v>1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IB27" s="72"/>
      <c r="IC27" s="72"/>
      <c r="ID27" s="72"/>
      <c r="IE27" s="72"/>
      <c r="IF27" s="72"/>
      <c r="IG27" s="72"/>
    </row>
    <row r="28" spans="1:241" s="71" customFormat="1" ht="15">
      <c r="A28" s="153"/>
      <c r="B28" s="80"/>
      <c r="C28" s="81"/>
      <c r="D28" s="166"/>
      <c r="E28" s="63"/>
      <c r="F28" s="172"/>
      <c r="G28" s="83"/>
      <c r="H28" s="83"/>
      <c r="I28" s="83"/>
      <c r="J28" s="83"/>
      <c r="K28" s="83"/>
      <c r="L28" s="83"/>
      <c r="M28" s="83"/>
      <c r="N28" s="84"/>
      <c r="O28" s="83"/>
      <c r="P28" s="83"/>
      <c r="Q28" s="83"/>
      <c r="R28" s="83"/>
      <c r="S28" s="83"/>
      <c r="T28" s="83"/>
      <c r="U28" s="371"/>
      <c r="V28" s="380" t="b">
        <f t="shared" si="0"/>
        <v>1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IB28" s="72"/>
      <c r="IC28" s="72"/>
      <c r="ID28" s="72"/>
      <c r="IE28" s="72"/>
      <c r="IF28" s="72"/>
      <c r="IG28" s="72"/>
    </row>
    <row r="29" spans="1:241" s="71" customFormat="1" ht="15">
      <c r="A29" s="153"/>
      <c r="B29" s="80"/>
      <c r="C29" s="81"/>
      <c r="D29" s="166"/>
      <c r="E29" s="63"/>
      <c r="F29" s="172"/>
      <c r="G29" s="83"/>
      <c r="H29" s="83"/>
      <c r="I29" s="83"/>
      <c r="J29" s="83"/>
      <c r="K29" s="83"/>
      <c r="L29" s="83"/>
      <c r="M29" s="83"/>
      <c r="N29" s="84"/>
      <c r="O29" s="83"/>
      <c r="P29" s="83"/>
      <c r="Q29" s="83"/>
      <c r="R29" s="83"/>
      <c r="S29" s="83"/>
      <c r="T29" s="83"/>
      <c r="U29" s="371"/>
      <c r="V29" s="380" t="b">
        <f t="shared" si="0"/>
        <v>1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IB29" s="72"/>
      <c r="IC29" s="72"/>
      <c r="ID29" s="72"/>
      <c r="IE29" s="72"/>
      <c r="IF29" s="72"/>
      <c r="IG29" s="72"/>
    </row>
    <row r="30" spans="1:241" s="129" customFormat="1" ht="15">
      <c r="A30" s="218"/>
      <c r="B30" s="219" t="s">
        <v>86</v>
      </c>
      <c r="C30" s="220"/>
      <c r="D30" s="220"/>
      <c r="E30" s="221"/>
      <c r="F30" s="222"/>
      <c r="G30" s="223"/>
      <c r="H30" s="223"/>
      <c r="I30" s="223"/>
      <c r="J30" s="223"/>
      <c r="K30" s="223"/>
      <c r="L30" s="223"/>
      <c r="M30" s="223"/>
      <c r="N30" s="224"/>
      <c r="O30" s="225"/>
      <c r="P30" s="225"/>
      <c r="Q30" s="223"/>
      <c r="R30" s="223"/>
      <c r="S30" s="223"/>
      <c r="T30" s="223"/>
      <c r="U30" s="223"/>
      <c r="V30" s="381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3"/>
      <c r="CQ30" s="383"/>
      <c r="IB30" s="130"/>
      <c r="IC30" s="130"/>
      <c r="ID30" s="130"/>
      <c r="IE30" s="130"/>
      <c r="IF30" s="130"/>
      <c r="IG30" s="130"/>
    </row>
    <row r="31" spans="1:241" s="71" customFormat="1" ht="15">
      <c r="A31" s="150">
        <v>44934</v>
      </c>
      <c r="B31" s="87" t="s">
        <v>60</v>
      </c>
      <c r="C31" s="88" t="s">
        <v>20</v>
      </c>
      <c r="D31" s="56" t="s">
        <v>56</v>
      </c>
      <c r="E31" s="65" t="s">
        <v>70</v>
      </c>
      <c r="F31" s="57">
        <v>1200</v>
      </c>
      <c r="G31" s="58"/>
      <c r="H31" s="58"/>
      <c r="I31" s="58"/>
      <c r="J31" s="58"/>
      <c r="K31" s="58"/>
      <c r="L31" s="58"/>
      <c r="M31" s="58"/>
      <c r="N31" s="175"/>
      <c r="O31" s="97"/>
      <c r="P31" s="97"/>
      <c r="Q31" s="183"/>
      <c r="R31" s="58">
        <v>1200</v>
      </c>
      <c r="S31" s="58"/>
      <c r="T31" s="58"/>
      <c r="U31" s="372"/>
      <c r="V31" s="380" t="b">
        <f t="shared" si="0"/>
        <v>1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IB31" s="72"/>
      <c r="IC31" s="72"/>
      <c r="ID31" s="72"/>
      <c r="IE31" s="72"/>
      <c r="IF31" s="72"/>
      <c r="IG31" s="72"/>
    </row>
    <row r="32" spans="1:241" s="71" customFormat="1" ht="15">
      <c r="A32" s="154"/>
      <c r="B32" s="80"/>
      <c r="C32" s="81"/>
      <c r="D32" s="85"/>
      <c r="E32" s="86"/>
      <c r="F32" s="82"/>
      <c r="G32" s="83"/>
      <c r="H32" s="83"/>
      <c r="I32" s="90"/>
      <c r="J32" s="90"/>
      <c r="K32" s="90"/>
      <c r="L32" s="90"/>
      <c r="M32" s="83"/>
      <c r="N32" s="176"/>
      <c r="O32" s="97"/>
      <c r="P32" s="97"/>
      <c r="Q32" s="184"/>
      <c r="R32" s="90"/>
      <c r="S32" s="90"/>
      <c r="T32" s="90"/>
      <c r="U32" s="373"/>
      <c r="V32" s="380" t="b">
        <f t="shared" si="0"/>
        <v>1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IB32" s="72"/>
      <c r="IC32" s="72"/>
      <c r="ID32" s="72"/>
      <c r="IE32" s="72"/>
      <c r="IF32" s="72"/>
      <c r="IG32" s="72"/>
    </row>
    <row r="33" spans="1:241" s="71" customFormat="1" ht="15">
      <c r="A33" s="148"/>
      <c r="B33" s="91"/>
      <c r="C33" s="92"/>
      <c r="D33" s="93"/>
      <c r="E33" s="94"/>
      <c r="F33" s="95"/>
      <c r="G33" s="96"/>
      <c r="H33" s="96"/>
      <c r="I33" s="97"/>
      <c r="J33" s="97"/>
      <c r="K33" s="97"/>
      <c r="L33" s="97"/>
      <c r="M33" s="96"/>
      <c r="N33" s="177"/>
      <c r="O33" s="97"/>
      <c r="P33" s="97"/>
      <c r="Q33" s="185"/>
      <c r="R33" s="97"/>
      <c r="S33" s="97"/>
      <c r="T33" s="97"/>
      <c r="U33" s="127"/>
      <c r="V33" s="380" t="b">
        <f t="shared" si="0"/>
        <v>1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IB33" s="72"/>
      <c r="IC33" s="72"/>
      <c r="ID33" s="72"/>
      <c r="IE33" s="72"/>
      <c r="IF33" s="72"/>
      <c r="IG33" s="72"/>
    </row>
    <row r="34" spans="1:241" s="71" customFormat="1" ht="15">
      <c r="A34" s="148"/>
      <c r="B34" s="98"/>
      <c r="C34" s="99"/>
      <c r="D34" s="100"/>
      <c r="E34" s="101"/>
      <c r="F34" s="102"/>
      <c r="G34" s="103"/>
      <c r="H34" s="103"/>
      <c r="I34" s="97"/>
      <c r="J34" s="97"/>
      <c r="K34" s="97"/>
      <c r="L34" s="97"/>
      <c r="M34" s="103"/>
      <c r="N34" s="177"/>
      <c r="O34" s="97"/>
      <c r="P34" s="97"/>
      <c r="Q34" s="185"/>
      <c r="R34" s="97"/>
      <c r="S34" s="97"/>
      <c r="T34" s="97"/>
      <c r="U34" s="127"/>
      <c r="V34" s="380" t="b">
        <f t="shared" si="0"/>
        <v>1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IB34" s="72"/>
      <c r="IC34" s="72"/>
      <c r="ID34" s="72"/>
      <c r="IE34" s="72"/>
      <c r="IF34" s="72"/>
      <c r="IG34" s="72"/>
    </row>
    <row r="35" spans="1:95" s="110" customFormat="1" ht="15">
      <c r="A35" s="155"/>
      <c r="B35" s="104"/>
      <c r="C35" s="105"/>
      <c r="D35" s="106"/>
      <c r="E35" s="107"/>
      <c r="F35" s="108"/>
      <c r="G35" s="109"/>
      <c r="H35" s="109"/>
      <c r="I35" s="109"/>
      <c r="J35" s="109"/>
      <c r="K35" s="109"/>
      <c r="L35" s="109"/>
      <c r="M35" s="109"/>
      <c r="N35" s="178"/>
      <c r="O35" s="109"/>
      <c r="P35" s="109"/>
      <c r="Q35" s="186"/>
      <c r="R35" s="109" t="s">
        <v>23</v>
      </c>
      <c r="S35" s="109"/>
      <c r="T35" s="109"/>
      <c r="U35" s="374"/>
      <c r="V35" s="380" t="b">
        <f t="shared" si="0"/>
        <v>1</v>
      </c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7"/>
      <c r="CL35" s="387"/>
      <c r="CM35" s="387"/>
      <c r="CN35" s="387"/>
      <c r="CO35" s="387"/>
      <c r="CP35" s="387"/>
      <c r="CQ35" s="387"/>
    </row>
    <row r="36" spans="1:241" s="110" customFormat="1" ht="15">
      <c r="A36" s="156"/>
      <c r="B36" s="111"/>
      <c r="C36" s="112"/>
      <c r="D36" s="113"/>
      <c r="E36" s="114"/>
      <c r="F36" s="115"/>
      <c r="G36" s="116"/>
      <c r="H36" s="116"/>
      <c r="I36" s="116"/>
      <c r="J36" s="116"/>
      <c r="K36" s="116"/>
      <c r="L36" s="116"/>
      <c r="M36" s="116"/>
      <c r="N36" s="179"/>
      <c r="O36" s="190"/>
      <c r="P36" s="190"/>
      <c r="Q36" s="187"/>
      <c r="R36" s="116"/>
      <c r="S36" s="116" t="s">
        <v>23</v>
      </c>
      <c r="T36" s="116"/>
      <c r="U36" s="375"/>
      <c r="V36" s="380" t="b">
        <f t="shared" si="0"/>
        <v>1</v>
      </c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  <c r="CF36" s="387"/>
      <c r="CG36" s="387"/>
      <c r="CH36" s="387"/>
      <c r="CI36" s="387"/>
      <c r="CJ36" s="387"/>
      <c r="CK36" s="387"/>
      <c r="CL36" s="387"/>
      <c r="CM36" s="387"/>
      <c r="CN36" s="387"/>
      <c r="CO36" s="387"/>
      <c r="CP36" s="387"/>
      <c r="CQ36" s="387"/>
      <c r="IB36" s="117"/>
      <c r="IC36" s="117"/>
      <c r="ID36" s="117"/>
      <c r="IE36" s="117"/>
      <c r="IF36" s="117"/>
      <c r="IG36" s="117"/>
    </row>
    <row r="37" spans="1:241" s="71" customFormat="1" ht="15">
      <c r="A37" s="153"/>
      <c r="B37" s="80"/>
      <c r="C37" s="81"/>
      <c r="D37" s="85"/>
      <c r="E37" s="86"/>
      <c r="F37" s="82"/>
      <c r="G37" s="83"/>
      <c r="H37" s="83"/>
      <c r="I37" s="83"/>
      <c r="J37" s="83"/>
      <c r="K37" s="83"/>
      <c r="L37" s="83"/>
      <c r="M37" s="83"/>
      <c r="N37" s="180"/>
      <c r="O37" s="97"/>
      <c r="P37" s="97"/>
      <c r="Q37" s="128"/>
      <c r="R37" s="83"/>
      <c r="S37" s="83"/>
      <c r="T37" s="83"/>
      <c r="U37" s="371"/>
      <c r="V37" s="380" t="b">
        <f t="shared" si="0"/>
        <v>1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IB37" s="72"/>
      <c r="IC37" s="72"/>
      <c r="ID37" s="72"/>
      <c r="IE37" s="72"/>
      <c r="IF37" s="72"/>
      <c r="IG37" s="72"/>
    </row>
    <row r="38" spans="1:241" s="78" customFormat="1" ht="15">
      <c r="A38" s="152"/>
      <c r="B38" s="73"/>
      <c r="C38" s="74"/>
      <c r="D38" s="118"/>
      <c r="E38" s="119"/>
      <c r="F38" s="75"/>
      <c r="G38" s="76"/>
      <c r="H38" s="76"/>
      <c r="I38" s="76"/>
      <c r="J38" s="76"/>
      <c r="K38" s="76"/>
      <c r="L38" s="76"/>
      <c r="M38" s="76"/>
      <c r="N38" s="181"/>
      <c r="O38" s="191"/>
      <c r="P38" s="191"/>
      <c r="Q38" s="188"/>
      <c r="R38" s="76"/>
      <c r="S38" s="76"/>
      <c r="T38" s="76"/>
      <c r="U38" s="376"/>
      <c r="V38" s="380" t="b">
        <f t="shared" si="0"/>
        <v>1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IB38" s="79"/>
      <c r="IC38" s="79"/>
      <c r="ID38" s="79"/>
      <c r="IE38" s="79"/>
      <c r="IF38" s="79"/>
      <c r="IG38" s="79"/>
    </row>
    <row r="39" spans="1:241" s="78" customFormat="1" ht="15">
      <c r="A39" s="152"/>
      <c r="B39" s="73"/>
      <c r="C39" s="74"/>
      <c r="D39" s="118"/>
      <c r="E39" s="119"/>
      <c r="F39" s="75"/>
      <c r="G39" s="76"/>
      <c r="H39" s="76"/>
      <c r="I39" s="76"/>
      <c r="J39" s="76"/>
      <c r="K39" s="76"/>
      <c r="L39" s="76"/>
      <c r="M39" s="76"/>
      <c r="N39" s="181"/>
      <c r="O39" s="191"/>
      <c r="P39" s="191"/>
      <c r="Q39" s="188"/>
      <c r="R39" s="76"/>
      <c r="S39" s="76"/>
      <c r="T39" s="76"/>
      <c r="U39" s="376"/>
      <c r="V39" s="380" t="b">
        <f t="shared" si="0"/>
        <v>1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IB39" s="79"/>
      <c r="IC39" s="79"/>
      <c r="ID39" s="79"/>
      <c r="IE39" s="79"/>
      <c r="IF39" s="79"/>
      <c r="IG39" s="79"/>
    </row>
    <row r="40" spans="1:241" s="71" customFormat="1" ht="15">
      <c r="A40" s="153"/>
      <c r="B40" s="80"/>
      <c r="C40" s="81"/>
      <c r="D40" s="85"/>
      <c r="E40" s="86"/>
      <c r="F40" s="82"/>
      <c r="G40" s="83"/>
      <c r="H40" s="83"/>
      <c r="I40" s="83"/>
      <c r="J40" s="83"/>
      <c r="K40" s="83"/>
      <c r="L40" s="83"/>
      <c r="M40" s="83"/>
      <c r="N40" s="180"/>
      <c r="O40" s="97"/>
      <c r="P40" s="97"/>
      <c r="Q40" s="128"/>
      <c r="R40" s="83"/>
      <c r="S40" s="83"/>
      <c r="T40" s="83"/>
      <c r="U40" s="371"/>
      <c r="V40" s="380" t="b">
        <f t="shared" si="0"/>
        <v>1</v>
      </c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IB40" s="72"/>
      <c r="IC40" s="72"/>
      <c r="ID40" s="72"/>
      <c r="IE40" s="72"/>
      <c r="IF40" s="72"/>
      <c r="IG40" s="72"/>
    </row>
    <row r="41" spans="1:241" s="71" customFormat="1" ht="15">
      <c r="A41" s="153"/>
      <c r="B41" s="80"/>
      <c r="C41" s="81"/>
      <c r="D41" s="85"/>
      <c r="E41" s="86"/>
      <c r="F41" s="82"/>
      <c r="G41" s="83"/>
      <c r="H41" s="83"/>
      <c r="I41" s="83"/>
      <c r="J41" s="83"/>
      <c r="K41" s="83"/>
      <c r="L41" s="83"/>
      <c r="M41" s="83"/>
      <c r="N41" s="180"/>
      <c r="O41" s="97"/>
      <c r="P41" s="97"/>
      <c r="Q41" s="128"/>
      <c r="R41" s="83"/>
      <c r="S41" s="83"/>
      <c r="T41" s="83"/>
      <c r="U41" s="371"/>
      <c r="V41" s="380" t="b">
        <f t="shared" si="0"/>
        <v>1</v>
      </c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IB41" s="72"/>
      <c r="IC41" s="72"/>
      <c r="ID41" s="72"/>
      <c r="IE41" s="72"/>
      <c r="IF41" s="72"/>
      <c r="IG41" s="72"/>
    </row>
    <row r="42" spans="1:241" s="71" customFormat="1" ht="15">
      <c r="A42" s="153"/>
      <c r="B42" s="80"/>
      <c r="C42" s="81"/>
      <c r="D42" s="85"/>
      <c r="E42" s="86"/>
      <c r="F42" s="82"/>
      <c r="G42" s="83"/>
      <c r="H42" s="83"/>
      <c r="I42" s="83"/>
      <c r="J42" s="83"/>
      <c r="K42" s="83"/>
      <c r="L42" s="83"/>
      <c r="M42" s="83"/>
      <c r="N42" s="180"/>
      <c r="O42" s="97"/>
      <c r="P42" s="97"/>
      <c r="Q42" s="128"/>
      <c r="R42" s="83"/>
      <c r="S42" s="83"/>
      <c r="T42" s="83"/>
      <c r="U42" s="371"/>
      <c r="V42" s="380" t="b">
        <f t="shared" si="0"/>
        <v>1</v>
      </c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IB42" s="72"/>
      <c r="IC42" s="72"/>
      <c r="ID42" s="72"/>
      <c r="IE42" s="72"/>
      <c r="IF42" s="72"/>
      <c r="IG42" s="72"/>
    </row>
    <row r="43" spans="1:241" s="110" customFormat="1" ht="15">
      <c r="A43" s="157"/>
      <c r="B43" s="120"/>
      <c r="C43" s="121"/>
      <c r="D43" s="122"/>
      <c r="E43" s="123"/>
      <c r="F43" s="124"/>
      <c r="G43" s="125"/>
      <c r="H43" s="125"/>
      <c r="I43" s="125"/>
      <c r="J43" s="125"/>
      <c r="K43" s="125"/>
      <c r="L43" s="125"/>
      <c r="M43" s="125"/>
      <c r="N43" s="182"/>
      <c r="O43" s="190"/>
      <c r="P43" s="190"/>
      <c r="Q43" s="189"/>
      <c r="R43" s="125"/>
      <c r="S43" s="125"/>
      <c r="T43" s="125"/>
      <c r="U43" s="377"/>
      <c r="V43" s="380" t="b">
        <f t="shared" si="0"/>
        <v>1</v>
      </c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  <c r="BW43" s="387"/>
      <c r="BX43" s="387"/>
      <c r="BY43" s="387"/>
      <c r="BZ43" s="387"/>
      <c r="CA43" s="387"/>
      <c r="CB43" s="387"/>
      <c r="CC43" s="387"/>
      <c r="CD43" s="387"/>
      <c r="CE43" s="387"/>
      <c r="CF43" s="387"/>
      <c r="CG43" s="387"/>
      <c r="CH43" s="387"/>
      <c r="CI43" s="387"/>
      <c r="CJ43" s="387"/>
      <c r="CK43" s="387"/>
      <c r="CL43" s="387"/>
      <c r="CM43" s="387"/>
      <c r="CN43" s="387"/>
      <c r="CO43" s="387"/>
      <c r="CP43" s="387"/>
      <c r="CQ43" s="387"/>
      <c r="IB43" s="117"/>
      <c r="IC43" s="117"/>
      <c r="ID43" s="117"/>
      <c r="IE43" s="117"/>
      <c r="IF43" s="117"/>
      <c r="IG43" s="117"/>
    </row>
    <row r="44" spans="1:241" s="71" customFormat="1" ht="15">
      <c r="A44" s="153"/>
      <c r="B44" s="80"/>
      <c r="C44" s="81"/>
      <c r="D44" s="85"/>
      <c r="E44" s="86"/>
      <c r="F44" s="82"/>
      <c r="G44" s="83"/>
      <c r="H44" s="83"/>
      <c r="I44" s="83"/>
      <c r="J44" s="83"/>
      <c r="K44" s="83"/>
      <c r="L44" s="83"/>
      <c r="M44" s="83"/>
      <c r="N44" s="180"/>
      <c r="O44" s="97"/>
      <c r="P44" s="97"/>
      <c r="Q44" s="128"/>
      <c r="R44" s="83"/>
      <c r="S44" s="83"/>
      <c r="T44" s="83"/>
      <c r="U44" s="371"/>
      <c r="V44" s="380" t="b">
        <f t="shared" si="0"/>
        <v>1</v>
      </c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IB44" s="72"/>
      <c r="IC44" s="72"/>
      <c r="ID44" s="72"/>
      <c r="IE44" s="72"/>
      <c r="IF44" s="72"/>
      <c r="IG44" s="72"/>
    </row>
    <row r="45" spans="1:241" s="71" customFormat="1" ht="15">
      <c r="A45" s="153"/>
      <c r="B45" s="80"/>
      <c r="C45" s="81"/>
      <c r="D45" s="85"/>
      <c r="E45" s="86"/>
      <c r="F45" s="82"/>
      <c r="G45" s="83"/>
      <c r="H45" s="83"/>
      <c r="I45" s="83"/>
      <c r="J45" s="83"/>
      <c r="K45" s="83"/>
      <c r="L45" s="83"/>
      <c r="M45" s="83"/>
      <c r="N45" s="180"/>
      <c r="O45" s="97"/>
      <c r="P45" s="97"/>
      <c r="Q45" s="128"/>
      <c r="R45" s="83"/>
      <c r="S45" s="83"/>
      <c r="T45" s="83"/>
      <c r="U45" s="371"/>
      <c r="V45" s="380" t="b">
        <f t="shared" si="0"/>
        <v>1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IB45" s="72"/>
      <c r="IC45" s="72"/>
      <c r="ID45" s="72"/>
      <c r="IE45" s="72"/>
      <c r="IF45" s="72"/>
      <c r="IG45" s="72"/>
    </row>
    <row r="46" spans="1:241" s="71" customFormat="1" ht="15">
      <c r="A46" s="153"/>
      <c r="B46" s="80"/>
      <c r="C46" s="81"/>
      <c r="D46" s="85"/>
      <c r="E46" s="86"/>
      <c r="F46" s="82"/>
      <c r="G46" s="83"/>
      <c r="H46" s="83"/>
      <c r="I46" s="83"/>
      <c r="J46" s="83"/>
      <c r="K46" s="83"/>
      <c r="L46" s="83"/>
      <c r="M46" s="83"/>
      <c r="N46" s="180"/>
      <c r="O46" s="97"/>
      <c r="P46" s="97"/>
      <c r="Q46" s="128"/>
      <c r="R46" s="83"/>
      <c r="S46" s="83"/>
      <c r="T46" s="83"/>
      <c r="U46" s="371"/>
      <c r="V46" s="380" t="b">
        <f t="shared" si="0"/>
        <v>1</v>
      </c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IB46" s="72"/>
      <c r="IC46" s="72"/>
      <c r="ID46" s="72"/>
      <c r="IE46" s="72"/>
      <c r="IF46" s="72"/>
      <c r="IG46" s="72"/>
    </row>
    <row r="47" spans="1:241" s="71" customFormat="1" ht="15">
      <c r="A47" s="153"/>
      <c r="B47" s="80"/>
      <c r="C47" s="81"/>
      <c r="D47" s="85"/>
      <c r="E47" s="86"/>
      <c r="F47" s="82"/>
      <c r="G47" s="83"/>
      <c r="H47" s="83"/>
      <c r="I47" s="83"/>
      <c r="J47" s="83"/>
      <c r="K47" s="83"/>
      <c r="L47" s="83"/>
      <c r="M47" s="83"/>
      <c r="N47" s="180"/>
      <c r="O47" s="97"/>
      <c r="P47" s="97"/>
      <c r="Q47" s="128"/>
      <c r="R47" s="83"/>
      <c r="S47" s="83"/>
      <c r="T47" s="83"/>
      <c r="U47" s="371"/>
      <c r="V47" s="380" t="b">
        <f t="shared" si="0"/>
        <v>1</v>
      </c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IB47" s="72"/>
      <c r="IC47" s="72"/>
      <c r="ID47" s="72"/>
      <c r="IE47" s="72"/>
      <c r="IF47" s="72"/>
      <c r="IG47" s="72"/>
    </row>
    <row r="48" spans="1:241" s="71" customFormat="1" ht="15">
      <c r="A48" s="153"/>
      <c r="B48" s="80"/>
      <c r="C48" s="81"/>
      <c r="D48" s="85"/>
      <c r="E48" s="86"/>
      <c r="F48" s="82"/>
      <c r="G48" s="83"/>
      <c r="H48" s="83"/>
      <c r="I48" s="83"/>
      <c r="J48" s="83"/>
      <c r="K48" s="83"/>
      <c r="L48" s="83"/>
      <c r="M48" s="83"/>
      <c r="N48" s="180"/>
      <c r="O48" s="97"/>
      <c r="P48" s="97"/>
      <c r="Q48" s="128"/>
      <c r="R48" s="83"/>
      <c r="S48" s="83"/>
      <c r="T48" s="83"/>
      <c r="U48" s="371" t="s">
        <v>21</v>
      </c>
      <c r="V48" s="380" t="b">
        <f t="shared" si="0"/>
        <v>1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IB48" s="72"/>
      <c r="IC48" s="72"/>
      <c r="ID48" s="72"/>
      <c r="IE48" s="72"/>
      <c r="IF48" s="72"/>
      <c r="IG48" s="72"/>
    </row>
    <row r="49" spans="1:241" s="71" customFormat="1" ht="15">
      <c r="A49" s="153"/>
      <c r="B49" s="80"/>
      <c r="C49" s="81"/>
      <c r="D49" s="85"/>
      <c r="E49" s="86"/>
      <c r="F49" s="82"/>
      <c r="G49" s="90"/>
      <c r="H49" s="90"/>
      <c r="I49" s="83"/>
      <c r="J49" s="83"/>
      <c r="K49" s="83"/>
      <c r="L49" s="83"/>
      <c r="M49" s="83"/>
      <c r="N49" s="180"/>
      <c r="O49" s="97"/>
      <c r="P49" s="97"/>
      <c r="Q49" s="128"/>
      <c r="R49" s="83" t="s">
        <v>23</v>
      </c>
      <c r="S49" s="83"/>
      <c r="T49" s="83"/>
      <c r="U49" s="371"/>
      <c r="V49" s="380" t="b">
        <f t="shared" si="0"/>
        <v>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IB49" s="72"/>
      <c r="IC49" s="72"/>
      <c r="ID49" s="72"/>
      <c r="IE49" s="72"/>
      <c r="IF49" s="72"/>
      <c r="IG49" s="72"/>
    </row>
    <row r="50" spans="1:42" s="67" customFormat="1" ht="15">
      <c r="A50" s="148"/>
      <c r="B50" s="43"/>
      <c r="C50" s="47"/>
      <c r="D50" s="48"/>
      <c r="E50" s="63"/>
      <c r="F50" s="126"/>
      <c r="G50" s="97"/>
      <c r="H50" s="97"/>
      <c r="I50" s="128"/>
      <c r="J50" s="83"/>
      <c r="K50" s="83"/>
      <c r="L50" s="97"/>
      <c r="M50" s="97"/>
      <c r="N50" s="180"/>
      <c r="O50" s="97"/>
      <c r="P50" s="97"/>
      <c r="Q50" s="185"/>
      <c r="R50" s="97"/>
      <c r="S50" s="97"/>
      <c r="T50" s="97"/>
      <c r="U50" s="127"/>
      <c r="V50" s="380" t="b">
        <f t="shared" si="0"/>
        <v>1</v>
      </c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1:42" s="67" customFormat="1" ht="15.75" thickBot="1">
      <c r="A51" s="331"/>
      <c r="B51" s="332"/>
      <c r="C51" s="333"/>
      <c r="D51" s="334"/>
      <c r="E51" s="335"/>
      <c r="F51" s="336"/>
      <c r="G51" s="338"/>
      <c r="H51" s="369"/>
      <c r="I51" s="90"/>
      <c r="J51" s="90"/>
      <c r="K51" s="90"/>
      <c r="L51" s="337"/>
      <c r="M51" s="338"/>
      <c r="N51" s="176"/>
      <c r="O51" s="337"/>
      <c r="P51" s="337"/>
      <c r="Q51" s="339"/>
      <c r="R51" s="337"/>
      <c r="S51" s="337"/>
      <c r="T51" s="337"/>
      <c r="U51" s="378"/>
      <c r="V51" s="382" t="b">
        <f t="shared" si="0"/>
        <v>1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1:42" s="367" customFormat="1" ht="29.25" customHeight="1" thickBot="1">
      <c r="A52" s="340"/>
      <c r="B52" s="341" t="s">
        <v>6</v>
      </c>
      <c r="C52" s="342"/>
      <c r="D52" s="343">
        <f>SUM(F52)</f>
        <v>8385</v>
      </c>
      <c r="E52" s="344"/>
      <c r="F52" s="345">
        <f>SUM(F3:F51)</f>
        <v>8385</v>
      </c>
      <c r="G52" s="346">
        <f>SUM(G3:G51)</f>
        <v>6000</v>
      </c>
      <c r="H52" s="347">
        <f>SUM(H3:H51)</f>
        <v>0</v>
      </c>
      <c r="I52" s="346">
        <f>SUM(I3:I51)</f>
        <v>0</v>
      </c>
      <c r="J52" s="346">
        <v>0</v>
      </c>
      <c r="K52" s="346">
        <f>SUM(K3:K51)</f>
        <v>0</v>
      </c>
      <c r="L52" s="346">
        <f>SUM(L3:L51)</f>
        <v>75</v>
      </c>
      <c r="M52" s="346">
        <f>SUM(M3:M51)</f>
        <v>980</v>
      </c>
      <c r="N52" s="348">
        <f>SUM(N3:N51)</f>
        <v>0</v>
      </c>
      <c r="O52" s="346">
        <f>SUM(O3:O51)</f>
        <v>0</v>
      </c>
      <c r="P52" s="346">
        <v>0</v>
      </c>
      <c r="Q52" s="346">
        <f>SUM(Q3:Q51)</f>
        <v>0</v>
      </c>
      <c r="R52" s="346">
        <f>SUM(R3:R51)</f>
        <v>1200</v>
      </c>
      <c r="S52" s="346">
        <f>SUM(S3:S51)</f>
        <v>130</v>
      </c>
      <c r="T52" s="346">
        <f>SUM(T3:T51)</f>
        <v>0</v>
      </c>
      <c r="U52" s="346">
        <f>SUM(U3:U51)</f>
        <v>0</v>
      </c>
      <c r="V52" s="368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</row>
    <row r="53" spans="1:22" s="15" customFormat="1" ht="12">
      <c r="A53" s="360"/>
      <c r="C53" s="361"/>
      <c r="D53" s="40"/>
      <c r="E53" s="362"/>
      <c r="F53" s="363"/>
      <c r="G53" s="364"/>
      <c r="H53" s="364"/>
      <c r="I53" s="364"/>
      <c r="J53" s="364"/>
      <c r="K53" s="364"/>
      <c r="L53" s="365"/>
      <c r="M53" s="364"/>
      <c r="N53" s="366"/>
      <c r="O53" s="364"/>
      <c r="P53" s="364"/>
      <c r="Q53" s="365"/>
      <c r="R53" s="365"/>
      <c r="S53" s="365"/>
      <c r="T53" s="365"/>
      <c r="U53" s="365"/>
      <c r="V53" s="35"/>
    </row>
    <row r="54" spans="6:22" ht="21" customHeight="1">
      <c r="F54" s="16"/>
      <c r="G54" s="17"/>
      <c r="H54" s="17"/>
      <c r="I54" s="17"/>
      <c r="J54" s="17"/>
      <c r="K54" s="17"/>
      <c r="L54" s="17"/>
      <c r="M54" s="17"/>
      <c r="O54" s="39"/>
      <c r="P54" s="39"/>
      <c r="Q54" s="17"/>
      <c r="R54" s="17"/>
      <c r="S54" s="17"/>
      <c r="T54" s="17"/>
      <c r="U54" s="17"/>
      <c r="V54" s="35"/>
    </row>
    <row r="55" spans="6:22" ht="18" customHeight="1">
      <c r="F55" s="16"/>
      <c r="G55" s="18"/>
      <c r="H55" s="18"/>
      <c r="I55" s="18"/>
      <c r="J55" s="18"/>
      <c r="K55" s="18"/>
      <c r="L55" s="18"/>
      <c r="M55" s="18"/>
      <c r="N55" s="31"/>
      <c r="O55" s="19"/>
      <c r="P55" s="19"/>
      <c r="Q55" s="17"/>
      <c r="R55" s="17"/>
      <c r="S55" s="17"/>
      <c r="T55" s="17"/>
      <c r="U55" s="17"/>
      <c r="V55" s="35"/>
    </row>
    <row r="56" spans="6:22" ht="12">
      <c r="F56" s="16"/>
      <c r="G56" s="17"/>
      <c r="H56" s="17"/>
      <c r="I56" s="17"/>
      <c r="J56" s="17"/>
      <c r="K56" s="17"/>
      <c r="L56" s="17"/>
      <c r="M56" s="17"/>
      <c r="O56" s="17"/>
      <c r="P56" s="17"/>
      <c r="Q56" s="17"/>
      <c r="R56" s="17"/>
      <c r="S56" s="17"/>
      <c r="T56" s="17"/>
      <c r="U56" s="17"/>
      <c r="V56" s="35"/>
    </row>
    <row r="57" spans="6:22" ht="12">
      <c r="F57" s="16"/>
      <c r="G57" s="17"/>
      <c r="H57" s="17"/>
      <c r="I57" s="17"/>
      <c r="J57" s="17"/>
      <c r="K57" s="17"/>
      <c r="L57" s="17"/>
      <c r="M57" s="17"/>
      <c r="O57" s="17"/>
      <c r="P57" s="17"/>
      <c r="Q57" s="17"/>
      <c r="R57" s="39"/>
      <c r="S57" s="17"/>
      <c r="T57" s="17"/>
      <c r="U57" s="17"/>
      <c r="V57" s="35"/>
    </row>
    <row r="58" spans="6:22" ht="12">
      <c r="F58" s="16"/>
      <c r="G58" s="17"/>
      <c r="H58" s="17"/>
      <c r="I58" s="17"/>
      <c r="J58" s="17"/>
      <c r="K58" s="17"/>
      <c r="L58" s="17"/>
      <c r="M58" s="17"/>
      <c r="O58" s="17"/>
      <c r="P58" s="17"/>
      <c r="Q58" s="17"/>
      <c r="R58" s="39"/>
      <c r="S58" s="17"/>
      <c r="T58" s="17"/>
      <c r="U58" s="17"/>
      <c r="V58" s="35"/>
    </row>
    <row r="59" spans="18:22" ht="12">
      <c r="R59" s="15"/>
      <c r="V59" s="35"/>
    </row>
    <row r="60" spans="18:22" ht="12">
      <c r="R60" s="15"/>
      <c r="V60" s="35"/>
    </row>
    <row r="61" spans="13:22" ht="12">
      <c r="M61" s="20"/>
      <c r="R61" s="15"/>
      <c r="V61" s="35"/>
    </row>
    <row r="62" spans="18:22" ht="12">
      <c r="R62" s="15"/>
      <c r="V62" s="35"/>
    </row>
    <row r="63" spans="18:22" ht="12">
      <c r="R63" s="15"/>
      <c r="V63" s="35"/>
    </row>
    <row r="64" ht="12">
      <c r="V64" s="35"/>
    </row>
    <row r="65" ht="12">
      <c r="V65" s="35"/>
    </row>
    <row r="66" ht="12">
      <c r="V66" s="35"/>
    </row>
    <row r="67" ht="12">
      <c r="V67" s="35"/>
    </row>
    <row r="68" ht="12">
      <c r="V68" s="35"/>
    </row>
    <row r="69" ht="12">
      <c r="V69" s="35"/>
    </row>
    <row r="70" ht="12">
      <c r="V70" s="35"/>
    </row>
    <row r="71" ht="12">
      <c r="V71" s="35"/>
    </row>
    <row r="72" ht="12">
      <c r="V72" s="35"/>
    </row>
    <row r="73" ht="12">
      <c r="V73" s="35"/>
    </row>
    <row r="74" ht="12">
      <c r="V74" s="35"/>
    </row>
    <row r="75" ht="12">
      <c r="V75" s="35"/>
    </row>
    <row r="76" ht="12">
      <c r="V76" s="35"/>
    </row>
    <row r="77" ht="12">
      <c r="V77" s="35"/>
    </row>
    <row r="78" ht="12">
      <c r="V78" s="35"/>
    </row>
    <row r="79" ht="12">
      <c r="V79" s="35"/>
    </row>
    <row r="80" ht="12">
      <c r="V80" s="35"/>
    </row>
    <row r="81" ht="12">
      <c r="V81" s="35"/>
    </row>
    <row r="82" ht="12">
      <c r="V82" s="35"/>
    </row>
    <row r="83" ht="12">
      <c r="V83" s="35"/>
    </row>
    <row r="84" ht="12">
      <c r="V84" s="35"/>
    </row>
    <row r="85" ht="12">
      <c r="V85" s="35"/>
    </row>
    <row r="86" ht="12">
      <c r="V86" s="35"/>
    </row>
    <row r="87" ht="12">
      <c r="V87" s="35"/>
    </row>
    <row r="88" ht="12">
      <c r="V88" s="35"/>
    </row>
    <row r="89" ht="12">
      <c r="V89" s="35"/>
    </row>
    <row r="90" ht="12">
      <c r="V90" s="35"/>
    </row>
    <row r="91" ht="12">
      <c r="V91" s="35"/>
    </row>
    <row r="92" ht="12">
      <c r="V92" s="35"/>
    </row>
    <row r="93" ht="12">
      <c r="V93" s="35"/>
    </row>
    <row r="94" ht="12">
      <c r="V94" s="35"/>
    </row>
    <row r="95" ht="12">
      <c r="V95" s="35"/>
    </row>
    <row r="96" ht="12">
      <c r="V96" s="35"/>
    </row>
    <row r="97" ht="12">
      <c r="V97" s="35"/>
    </row>
    <row r="98" ht="12">
      <c r="V98" s="35"/>
    </row>
    <row r="99" ht="12">
      <c r="V99" s="35"/>
    </row>
    <row r="100" ht="12">
      <c r="V100" s="35"/>
    </row>
    <row r="101" ht="12">
      <c r="V101" s="35"/>
    </row>
    <row r="102" ht="12">
      <c r="V102" s="35"/>
    </row>
    <row r="103" ht="12">
      <c r="V103" s="35"/>
    </row>
    <row r="104" ht="12">
      <c r="V104" s="35"/>
    </row>
    <row r="105" ht="12">
      <c r="V105" s="35"/>
    </row>
    <row r="106" ht="12">
      <c r="V106" s="35"/>
    </row>
    <row r="107" ht="12">
      <c r="V107" s="35"/>
    </row>
    <row r="108" ht="12">
      <c r="V108" s="35"/>
    </row>
    <row r="109" ht="12">
      <c r="V109" s="35"/>
    </row>
    <row r="110" ht="12">
      <c r="V110" s="35"/>
    </row>
    <row r="111" ht="12">
      <c r="V111" s="35"/>
    </row>
    <row r="112" ht="12">
      <c r="V112" s="35"/>
    </row>
    <row r="113" ht="12">
      <c r="V113" s="35"/>
    </row>
    <row r="114" ht="12">
      <c r="V114" s="35"/>
    </row>
    <row r="115" ht="12">
      <c r="V115" s="35"/>
    </row>
    <row r="116" ht="12">
      <c r="V116" s="35"/>
    </row>
    <row r="117" ht="12">
      <c r="V117" s="35"/>
    </row>
    <row r="118" ht="12">
      <c r="V118" s="35"/>
    </row>
    <row r="119" ht="12">
      <c r="V119" s="35"/>
    </row>
    <row r="120" ht="12">
      <c r="V120" s="35"/>
    </row>
    <row r="121" ht="12">
      <c r="V121" s="35"/>
    </row>
    <row r="122" ht="12">
      <c r="V122" s="35"/>
    </row>
    <row r="123" ht="12">
      <c r="V123" s="35"/>
    </row>
    <row r="124" ht="12">
      <c r="V124" s="35"/>
    </row>
    <row r="125" ht="12">
      <c r="V125" s="35"/>
    </row>
    <row r="126" ht="12">
      <c r="V126" s="35"/>
    </row>
    <row r="127" ht="12">
      <c r="V127" s="35"/>
    </row>
    <row r="128" ht="12">
      <c r="V128" s="35"/>
    </row>
    <row r="129" ht="12">
      <c r="V129" s="35"/>
    </row>
    <row r="130" ht="12">
      <c r="V130" s="35"/>
    </row>
    <row r="131" ht="12">
      <c r="V131" s="35"/>
    </row>
    <row r="132" ht="12">
      <c r="V132" s="35"/>
    </row>
    <row r="133" ht="12">
      <c r="V133" s="35"/>
    </row>
    <row r="134" ht="12">
      <c r="V134" s="35"/>
    </row>
    <row r="135" ht="12">
      <c r="V135" s="35"/>
    </row>
    <row r="136" ht="12">
      <c r="V136" s="35"/>
    </row>
    <row r="137" ht="12">
      <c r="V137" s="35"/>
    </row>
    <row r="138" ht="12">
      <c r="V138" s="35"/>
    </row>
    <row r="139" ht="12">
      <c r="V139" s="35"/>
    </row>
    <row r="140" ht="12">
      <c r="V140" s="35"/>
    </row>
    <row r="141" ht="12">
      <c r="V141" s="35"/>
    </row>
    <row r="142" ht="12">
      <c r="V142" s="35"/>
    </row>
    <row r="143" ht="12">
      <c r="V143" s="35"/>
    </row>
    <row r="144" ht="12">
      <c r="V144" s="35"/>
    </row>
    <row r="145" ht="12">
      <c r="V145" s="35"/>
    </row>
    <row r="146" ht="12">
      <c r="V146" s="35"/>
    </row>
    <row r="147" ht="12">
      <c r="V147" s="35"/>
    </row>
    <row r="148" ht="12">
      <c r="V148" s="35"/>
    </row>
    <row r="149" ht="12">
      <c r="V149" s="35"/>
    </row>
    <row r="150" ht="12">
      <c r="V150" s="35"/>
    </row>
    <row r="151" ht="12">
      <c r="V151" s="35"/>
    </row>
    <row r="152" ht="12">
      <c r="V152" s="35"/>
    </row>
    <row r="153" ht="12">
      <c r="V153" s="35"/>
    </row>
    <row r="154" ht="12">
      <c r="V154" s="35"/>
    </row>
    <row r="155" ht="12">
      <c r="V155" s="35"/>
    </row>
    <row r="156" ht="12">
      <c r="V156" s="35"/>
    </row>
    <row r="157" ht="12">
      <c r="V157" s="35"/>
    </row>
    <row r="158" ht="12">
      <c r="V158" s="35"/>
    </row>
    <row r="159" ht="12">
      <c r="V159" s="35"/>
    </row>
    <row r="160" ht="12">
      <c r="V160" s="35"/>
    </row>
    <row r="161" ht="12">
      <c r="V161" s="35"/>
    </row>
    <row r="162" ht="12">
      <c r="V162" s="35"/>
    </row>
    <row r="163" ht="12">
      <c r="V163" s="35"/>
    </row>
    <row r="164" ht="12">
      <c r="V164" s="35"/>
    </row>
    <row r="165" ht="12">
      <c r="V165" s="35"/>
    </row>
    <row r="166" ht="12">
      <c r="V166" s="35"/>
    </row>
    <row r="167" ht="12">
      <c r="V167" s="38"/>
    </row>
  </sheetData>
  <sheetProtection/>
  <mergeCells count="1">
    <mergeCell ref="A1:V1"/>
  </mergeCells>
  <printOptions horizontalCentered="1"/>
  <pageMargins left="0" right="0" top="0" bottom="0.1968503937007874" header="0.5118110236220472" footer="0.5118110236220472"/>
  <pageSetup fitToHeight="1" fitToWidth="1" horizontalDpi="300" verticalDpi="300" orientation="landscape" paperSize="9" scale="62" r:id="rId2"/>
  <headerFooter alignWithMargins="0">
    <oddHeader>&amp;LAPEL OISE
Exercice comptable 2012-2013</oddHeader>
    <oddFooter>&amp;RMise à jour 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53" zoomScaleNormal="53" workbookViewId="0" topLeftCell="A1">
      <selection activeCell="A19" sqref="A19"/>
    </sheetView>
  </sheetViews>
  <sheetFormatPr defaultColWidth="11.421875" defaultRowHeight="12.75"/>
  <cols>
    <col min="1" max="1" width="14.7109375" style="21" customWidth="1"/>
    <col min="2" max="2" width="5.140625" style="21" customWidth="1"/>
    <col min="3" max="3" width="13.8515625" style="21" customWidth="1"/>
    <col min="4" max="4" width="53.57421875" style="21" customWidth="1"/>
    <col min="5" max="5" width="6.140625" style="192" customWidth="1"/>
    <col min="6" max="6" width="20.7109375" style="21" customWidth="1"/>
    <col min="7" max="7" width="19.57421875" style="27" customWidth="1"/>
    <col min="8" max="8" width="19.140625" style="28" customWidth="1"/>
    <col min="9" max="9" width="11.421875" style="29" customWidth="1"/>
    <col min="10" max="10" width="15.00390625" style="29" customWidth="1"/>
    <col min="11" max="11" width="22.140625" style="29" customWidth="1"/>
    <col min="12" max="12" width="18.421875" style="29" customWidth="1"/>
    <col min="13" max="14" width="13.28125" style="21" customWidth="1"/>
    <col min="15" max="15" width="15.140625" style="21" customWidth="1"/>
    <col min="16" max="16" width="12.7109375" style="21" customWidth="1"/>
    <col min="17" max="17" width="10.421875" style="195" customWidth="1"/>
    <col min="18" max="16384" width="11.421875" style="21" customWidth="1"/>
  </cols>
  <sheetData>
    <row r="1" spans="1:21" s="194" customFormat="1" ht="124.5" customHeight="1" thickBot="1">
      <c r="A1" s="492" t="s">
        <v>80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4"/>
      <c r="U1" s="194" t="s">
        <v>18</v>
      </c>
    </row>
    <row r="2" spans="1:17" s="193" customFormat="1" ht="144.75" customHeight="1" thickBot="1">
      <c r="A2" s="203" t="s">
        <v>1</v>
      </c>
      <c r="B2" s="356" t="s">
        <v>13</v>
      </c>
      <c r="C2" s="354" t="s">
        <v>12</v>
      </c>
      <c r="D2" s="203" t="s">
        <v>2</v>
      </c>
      <c r="E2" s="356" t="s">
        <v>13</v>
      </c>
      <c r="F2" s="199" t="s">
        <v>3</v>
      </c>
      <c r="G2" s="200" t="s">
        <v>4</v>
      </c>
      <c r="H2" s="201" t="s">
        <v>24</v>
      </c>
      <c r="I2" s="202" t="s">
        <v>25</v>
      </c>
      <c r="J2" s="201" t="s">
        <v>26</v>
      </c>
      <c r="K2" s="201" t="s">
        <v>27</v>
      </c>
      <c r="L2" s="201" t="s">
        <v>28</v>
      </c>
      <c r="M2" s="197" t="s">
        <v>29</v>
      </c>
      <c r="N2" s="197" t="s">
        <v>30</v>
      </c>
      <c r="O2" s="197" t="s">
        <v>51</v>
      </c>
      <c r="P2" s="198" t="s">
        <v>31</v>
      </c>
      <c r="Q2" s="359"/>
    </row>
    <row r="3" spans="1:17" s="22" customFormat="1" ht="21.75" customHeight="1">
      <c r="A3" s="357"/>
      <c r="B3" s="355"/>
      <c r="C3" s="353"/>
      <c r="D3" s="228"/>
      <c r="E3" s="389"/>
      <c r="F3" s="229"/>
      <c r="G3" s="230"/>
      <c r="H3" s="231"/>
      <c r="I3" s="231"/>
      <c r="J3" s="231"/>
      <c r="K3" s="231"/>
      <c r="L3" s="231"/>
      <c r="M3" s="231"/>
      <c r="N3" s="231"/>
      <c r="O3" s="231"/>
      <c r="P3" s="232"/>
      <c r="Q3" s="358"/>
    </row>
    <row r="4" spans="1:17" s="23" customFormat="1" ht="21.75" customHeight="1">
      <c r="A4" s="233"/>
      <c r="B4" s="234"/>
      <c r="C4" s="234"/>
      <c r="D4" s="235" t="s">
        <v>81</v>
      </c>
      <c r="E4" s="236"/>
      <c r="F4" s="236"/>
      <c r="G4" s="237"/>
      <c r="H4" s="238"/>
      <c r="I4" s="238"/>
      <c r="J4" s="238"/>
      <c r="K4" s="238"/>
      <c r="L4" s="238"/>
      <c r="M4" s="238"/>
      <c r="N4" s="238"/>
      <c r="O4" s="238"/>
      <c r="P4" s="239"/>
      <c r="Q4" s="240"/>
    </row>
    <row r="5" spans="1:17" ht="21.75" customHeight="1">
      <c r="A5" s="241"/>
      <c r="B5" s="242"/>
      <c r="C5" s="243"/>
      <c r="D5" s="244"/>
      <c r="E5" s="252"/>
      <c r="F5" s="245"/>
      <c r="G5" s="246"/>
      <c r="H5" s="247"/>
      <c r="I5" s="247"/>
      <c r="J5" s="247"/>
      <c r="K5" s="247"/>
      <c r="L5" s="247"/>
      <c r="M5" s="247"/>
      <c r="N5" s="247"/>
      <c r="O5" s="247"/>
      <c r="P5" s="248"/>
      <c r="Q5" s="249" t="b">
        <f aca="true" t="shared" si="0" ref="Q5:Q13">SUM(H5:P5)=G5</f>
        <v>1</v>
      </c>
    </row>
    <row r="6" spans="1:17" ht="21.75" customHeight="1">
      <c r="A6" s="241"/>
      <c r="B6" s="242"/>
      <c r="C6" s="243"/>
      <c r="D6" s="244"/>
      <c r="E6" s="252"/>
      <c r="F6" s="245"/>
      <c r="G6" s="246"/>
      <c r="H6" s="247"/>
      <c r="I6" s="247"/>
      <c r="J6" s="247"/>
      <c r="K6" s="247"/>
      <c r="L6" s="247"/>
      <c r="M6" s="247"/>
      <c r="N6" s="247"/>
      <c r="O6" s="247"/>
      <c r="P6" s="248"/>
      <c r="Q6" s="249" t="b">
        <f t="shared" si="0"/>
        <v>1</v>
      </c>
    </row>
    <row r="7" spans="1:17" s="23" customFormat="1" ht="21.75" customHeight="1">
      <c r="A7" s="250"/>
      <c r="B7" s="242"/>
      <c r="C7" s="242"/>
      <c r="D7" s="251"/>
      <c r="E7" s="252"/>
      <c r="F7" s="252"/>
      <c r="G7" s="253"/>
      <c r="H7" s="254"/>
      <c r="I7" s="254"/>
      <c r="J7" s="254"/>
      <c r="K7" s="254"/>
      <c r="L7" s="254"/>
      <c r="M7" s="254"/>
      <c r="N7" s="254"/>
      <c r="O7" s="254"/>
      <c r="P7" s="255"/>
      <c r="Q7" s="249" t="b">
        <f t="shared" si="0"/>
        <v>1</v>
      </c>
    </row>
    <row r="8" spans="1:17" s="23" customFormat="1" ht="21.75" customHeight="1">
      <c r="A8" s="256"/>
      <c r="B8" s="226"/>
      <c r="C8" s="227"/>
      <c r="D8" s="257"/>
      <c r="E8" s="313"/>
      <c r="F8" s="258"/>
      <c r="G8" s="259"/>
      <c r="H8" s="260"/>
      <c r="I8" s="260"/>
      <c r="J8" s="260"/>
      <c r="K8" s="260"/>
      <c r="L8" s="260"/>
      <c r="M8" s="260"/>
      <c r="N8" s="260"/>
      <c r="O8" s="260"/>
      <c r="P8" s="261"/>
      <c r="Q8" s="249" t="b">
        <f t="shared" si="0"/>
        <v>1</v>
      </c>
    </row>
    <row r="9" spans="1:17" ht="21.75" customHeight="1">
      <c r="A9" s="262"/>
      <c r="B9" s="234"/>
      <c r="C9" s="234"/>
      <c r="D9" s="263" t="s">
        <v>82</v>
      </c>
      <c r="E9" s="236"/>
      <c r="F9" s="236"/>
      <c r="G9" s="237"/>
      <c r="H9" s="238"/>
      <c r="I9" s="238"/>
      <c r="J9" s="238"/>
      <c r="K9" s="238"/>
      <c r="L9" s="238"/>
      <c r="M9" s="238"/>
      <c r="N9" s="238"/>
      <c r="O9" s="238"/>
      <c r="P9" s="239"/>
      <c r="Q9" s="240"/>
    </row>
    <row r="10" spans="1:17" ht="21.75" customHeight="1">
      <c r="A10" s="264">
        <v>44849</v>
      </c>
      <c r="B10" s="265"/>
      <c r="C10" s="265"/>
      <c r="D10" s="266" t="s">
        <v>57</v>
      </c>
      <c r="E10" s="390" t="s">
        <v>20</v>
      </c>
      <c r="F10" s="267" t="s">
        <v>61</v>
      </c>
      <c r="G10" s="268">
        <v>330</v>
      </c>
      <c r="H10" s="269"/>
      <c r="I10" s="269"/>
      <c r="J10" s="269"/>
      <c r="K10" s="269">
        <v>330</v>
      </c>
      <c r="L10" s="269"/>
      <c r="M10" s="269"/>
      <c r="N10" s="269"/>
      <c r="O10" s="269"/>
      <c r="P10" s="270"/>
      <c r="Q10" s="249" t="b">
        <f t="shared" si="0"/>
        <v>1</v>
      </c>
    </row>
    <row r="11" spans="1:17" s="24" customFormat="1" ht="21.75" customHeight="1">
      <c r="A11" s="271"/>
      <c r="B11" s="272"/>
      <c r="C11" s="273"/>
      <c r="D11" s="274"/>
      <c r="E11" s="391"/>
      <c r="F11" s="275"/>
      <c r="G11" s="276"/>
      <c r="H11" s="277"/>
      <c r="I11" s="277"/>
      <c r="J11" s="277"/>
      <c r="K11" s="277"/>
      <c r="L11" s="277"/>
      <c r="M11" s="277"/>
      <c r="N11" s="277"/>
      <c r="O11" s="277"/>
      <c r="P11" s="278"/>
      <c r="Q11" s="249" t="b">
        <f t="shared" si="0"/>
        <v>1</v>
      </c>
    </row>
    <row r="12" spans="1:17" s="24" customFormat="1" ht="21.75" customHeight="1">
      <c r="A12" s="271"/>
      <c r="B12" s="272"/>
      <c r="C12" s="273"/>
      <c r="D12" s="274"/>
      <c r="E12" s="391"/>
      <c r="F12" s="275"/>
      <c r="G12" s="276"/>
      <c r="H12" s="277"/>
      <c r="I12" s="277"/>
      <c r="J12" s="277"/>
      <c r="K12" s="277"/>
      <c r="L12" s="277"/>
      <c r="M12" s="277"/>
      <c r="N12" s="277"/>
      <c r="O12" s="277"/>
      <c r="P12" s="278"/>
      <c r="Q12" s="249" t="b">
        <f t="shared" si="0"/>
        <v>1</v>
      </c>
    </row>
    <row r="13" spans="1:17" s="24" customFormat="1" ht="21.75" customHeight="1">
      <c r="A13" s="271"/>
      <c r="B13" s="272"/>
      <c r="C13" s="273"/>
      <c r="D13" s="274"/>
      <c r="E13" s="391"/>
      <c r="F13" s="275"/>
      <c r="G13" s="276"/>
      <c r="H13" s="277"/>
      <c r="I13" s="277"/>
      <c r="J13" s="277"/>
      <c r="K13" s="277"/>
      <c r="L13" s="277"/>
      <c r="M13" s="277"/>
      <c r="N13" s="277"/>
      <c r="O13" s="277"/>
      <c r="P13" s="278"/>
      <c r="Q13" s="249" t="b">
        <f t="shared" si="0"/>
        <v>1</v>
      </c>
    </row>
    <row r="14" spans="1:17" s="24" customFormat="1" ht="21.75" customHeight="1">
      <c r="A14" s="279"/>
      <c r="B14" s="280"/>
      <c r="C14" s="281"/>
      <c r="D14" s="235" t="s">
        <v>83</v>
      </c>
      <c r="E14" s="236"/>
      <c r="F14" s="282"/>
      <c r="G14" s="283"/>
      <c r="H14" s="284"/>
      <c r="I14" s="284"/>
      <c r="J14" s="284"/>
      <c r="K14" s="284"/>
      <c r="L14" s="284"/>
      <c r="M14" s="284"/>
      <c r="N14" s="284"/>
      <c r="O14" s="284"/>
      <c r="P14" s="285"/>
      <c r="Q14" s="240"/>
    </row>
    <row r="15" spans="1:17" s="32" customFormat="1" ht="21.75" customHeight="1">
      <c r="A15" s="286">
        <v>44875</v>
      </c>
      <c r="B15" s="242"/>
      <c r="C15" s="243"/>
      <c r="D15" s="287" t="s">
        <v>62</v>
      </c>
      <c r="E15" s="252" t="s">
        <v>20</v>
      </c>
      <c r="F15" s="245" t="s">
        <v>63</v>
      </c>
      <c r="G15" s="246">
        <v>9000</v>
      </c>
      <c r="H15" s="247">
        <v>9000</v>
      </c>
      <c r="I15" s="247"/>
      <c r="J15" s="247"/>
      <c r="K15" s="247"/>
      <c r="L15" s="247"/>
      <c r="M15" s="247"/>
      <c r="N15" s="247"/>
      <c r="O15" s="247"/>
      <c r="P15" s="248"/>
      <c r="Q15" s="288" t="b">
        <f>SUM(H15:P15)=G15</f>
        <v>1</v>
      </c>
    </row>
    <row r="16" spans="1:17" ht="21.75" customHeight="1">
      <c r="A16" s="289"/>
      <c r="B16" s="290"/>
      <c r="C16" s="265"/>
      <c r="D16" s="291"/>
      <c r="E16" s="390"/>
      <c r="F16" s="267"/>
      <c r="G16" s="268"/>
      <c r="H16" s="269"/>
      <c r="I16" s="269"/>
      <c r="J16" s="269"/>
      <c r="K16" s="269"/>
      <c r="L16" s="269"/>
      <c r="M16" s="269"/>
      <c r="N16" s="269"/>
      <c r="O16" s="269"/>
      <c r="P16" s="270"/>
      <c r="Q16" s="249" t="b">
        <f>SUM(H16:P16)=G16</f>
        <v>1</v>
      </c>
    </row>
    <row r="17" spans="1:17" ht="21.75" customHeight="1">
      <c r="A17" s="289"/>
      <c r="B17" s="265"/>
      <c r="C17" s="265"/>
      <c r="D17" s="291"/>
      <c r="E17" s="390"/>
      <c r="F17" s="267"/>
      <c r="G17" s="268"/>
      <c r="H17" s="269"/>
      <c r="I17" s="269"/>
      <c r="J17" s="269"/>
      <c r="K17" s="269"/>
      <c r="L17" s="269"/>
      <c r="M17" s="269"/>
      <c r="N17" s="269"/>
      <c r="O17" s="269"/>
      <c r="P17" s="270"/>
      <c r="Q17" s="249" t="b">
        <f>SUM(H17:P17)=G17</f>
        <v>1</v>
      </c>
    </row>
    <row r="18" spans="1:17" ht="21.75" customHeight="1">
      <c r="A18" s="292"/>
      <c r="B18" s="293"/>
      <c r="C18" s="293"/>
      <c r="D18" s="235" t="s">
        <v>84</v>
      </c>
      <c r="E18" s="236"/>
      <c r="F18" s="294"/>
      <c r="G18" s="295"/>
      <c r="H18" s="296"/>
      <c r="I18" s="296"/>
      <c r="J18" s="296"/>
      <c r="K18" s="296"/>
      <c r="L18" s="296"/>
      <c r="M18" s="296"/>
      <c r="N18" s="296"/>
      <c r="O18" s="296"/>
      <c r="P18" s="297"/>
      <c r="Q18" s="240"/>
    </row>
    <row r="19" spans="1:17" ht="21.75" customHeight="1">
      <c r="A19" s="289">
        <v>44910</v>
      </c>
      <c r="B19" s="265"/>
      <c r="C19" s="265"/>
      <c r="D19" s="291" t="s">
        <v>59</v>
      </c>
      <c r="E19" s="390" t="s">
        <v>20</v>
      </c>
      <c r="F19" s="267" t="s">
        <v>61</v>
      </c>
      <c r="G19" s="268">
        <v>1500</v>
      </c>
      <c r="H19" s="269"/>
      <c r="I19" s="269"/>
      <c r="J19" s="269"/>
      <c r="K19" s="269"/>
      <c r="L19" s="269">
        <v>1500</v>
      </c>
      <c r="M19" s="269"/>
      <c r="N19" s="269"/>
      <c r="O19" s="269"/>
      <c r="P19" s="270"/>
      <c r="Q19" s="249" t="b">
        <f>SUM(H19:P19)=G19</f>
        <v>1</v>
      </c>
    </row>
    <row r="20" spans="1:17" ht="21.75" customHeight="1">
      <c r="A20" s="289"/>
      <c r="B20" s="265"/>
      <c r="C20" s="265"/>
      <c r="D20" s="298"/>
      <c r="E20" s="392"/>
      <c r="F20" s="275"/>
      <c r="G20" s="299"/>
      <c r="H20" s="269"/>
      <c r="I20" s="269"/>
      <c r="J20" s="269"/>
      <c r="K20" s="300"/>
      <c r="L20" s="269"/>
      <c r="M20" s="269"/>
      <c r="N20" s="269"/>
      <c r="O20" s="269"/>
      <c r="P20" s="270"/>
      <c r="Q20" s="249" t="b">
        <f>SUM(H20:P20)=G20</f>
        <v>1</v>
      </c>
    </row>
    <row r="21" spans="1:17" s="36" customFormat="1" ht="21.75" customHeight="1">
      <c r="A21" s="301"/>
      <c r="B21" s="302"/>
      <c r="C21" s="302"/>
      <c r="D21" s="303"/>
      <c r="E21" s="392"/>
      <c r="F21" s="304"/>
      <c r="G21" s="305"/>
      <c r="H21" s="300"/>
      <c r="I21" s="300"/>
      <c r="J21" s="300"/>
      <c r="K21" s="300"/>
      <c r="L21" s="300"/>
      <c r="M21" s="300"/>
      <c r="N21" s="300"/>
      <c r="O21" s="300"/>
      <c r="P21" s="306"/>
      <c r="Q21" s="249" t="b">
        <f>SUM(H21:P21)=G21</f>
        <v>1</v>
      </c>
    </row>
    <row r="22" spans="1:17" s="36" customFormat="1" ht="21.75" customHeight="1">
      <c r="A22" s="307"/>
      <c r="B22" s="308"/>
      <c r="C22" s="308"/>
      <c r="D22" s="235" t="s">
        <v>85</v>
      </c>
      <c r="E22" s="236"/>
      <c r="F22" s="309"/>
      <c r="G22" s="310"/>
      <c r="H22" s="311"/>
      <c r="I22" s="311"/>
      <c r="J22" s="311"/>
      <c r="K22" s="311"/>
      <c r="L22" s="311"/>
      <c r="M22" s="311"/>
      <c r="N22" s="311"/>
      <c r="O22" s="311"/>
      <c r="P22" s="312"/>
      <c r="Q22" s="240"/>
    </row>
    <row r="23" spans="1:17" s="36" customFormat="1" ht="21.75" customHeight="1">
      <c r="A23" s="301"/>
      <c r="B23" s="302"/>
      <c r="C23" s="302"/>
      <c r="D23" s="303"/>
      <c r="E23" s="392"/>
      <c r="F23" s="304"/>
      <c r="G23" s="305"/>
      <c r="H23" s="300"/>
      <c r="I23" s="300"/>
      <c r="J23" s="300"/>
      <c r="K23" s="300"/>
      <c r="L23" s="300"/>
      <c r="M23" s="300"/>
      <c r="N23" s="300"/>
      <c r="O23" s="300"/>
      <c r="P23" s="306"/>
      <c r="Q23" s="249"/>
    </row>
    <row r="24" spans="1:17" s="36" customFormat="1" ht="21.75" customHeight="1">
      <c r="A24" s="301"/>
      <c r="B24" s="302"/>
      <c r="C24" s="302"/>
      <c r="D24" s="303"/>
      <c r="E24" s="392"/>
      <c r="F24" s="304"/>
      <c r="G24" s="305"/>
      <c r="H24" s="300"/>
      <c r="I24" s="300"/>
      <c r="J24" s="300"/>
      <c r="K24" s="300"/>
      <c r="L24" s="300"/>
      <c r="M24" s="300"/>
      <c r="N24" s="300"/>
      <c r="O24" s="300"/>
      <c r="P24" s="306"/>
      <c r="Q24" s="249"/>
    </row>
    <row r="25" spans="1:17" ht="21.75" customHeight="1" thickBot="1">
      <c r="A25" s="314"/>
      <c r="B25" s="315"/>
      <c r="C25" s="316"/>
      <c r="D25" s="317"/>
      <c r="E25" s="393"/>
      <c r="F25" s="318"/>
      <c r="G25" s="319"/>
      <c r="H25" s="320"/>
      <c r="I25" s="320"/>
      <c r="J25" s="320"/>
      <c r="K25" s="320"/>
      <c r="L25" s="320"/>
      <c r="M25" s="320"/>
      <c r="N25" s="320"/>
      <c r="O25" s="320"/>
      <c r="P25" s="321"/>
      <c r="Q25" s="322"/>
    </row>
    <row r="26" spans="1:17" ht="21.75" customHeight="1" thickBot="1">
      <c r="A26" s="323"/>
      <c r="B26" s="324"/>
      <c r="C26" s="349"/>
      <c r="D26" s="351" t="s">
        <v>6</v>
      </c>
      <c r="E26" s="325"/>
      <c r="F26" s="352">
        <f>SUM(H26:P26)</f>
        <v>10830</v>
      </c>
      <c r="G26" s="350">
        <f>SUM(G3:G25)</f>
        <v>10830</v>
      </c>
      <c r="H26" s="326">
        <f>SUM(H3:H25)</f>
        <v>9000</v>
      </c>
      <c r="I26" s="327">
        <f>SUM(I3:I25)</f>
        <v>0</v>
      </c>
      <c r="J26" s="328">
        <f>SUM(J3:J25)</f>
        <v>0</v>
      </c>
      <c r="K26" s="328">
        <f>SUM(K3:K25)</f>
        <v>330</v>
      </c>
      <c r="L26" s="328">
        <f>SUM(L4:L25)</f>
        <v>1500</v>
      </c>
      <c r="M26" s="328">
        <f>SUM(M3:M25)</f>
        <v>0</v>
      </c>
      <c r="N26" s="329"/>
      <c r="O26" s="329">
        <f>SUM(O3:O25)</f>
        <v>0</v>
      </c>
      <c r="P26" s="329">
        <f>SUM(P3:P25)</f>
        <v>0</v>
      </c>
      <c r="Q26" s="330"/>
    </row>
    <row r="27" spans="7:17" ht="12.75"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196"/>
    </row>
    <row r="28" spans="7:17" ht="12.75"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196"/>
    </row>
    <row r="29" spans="6:17" ht="12.75">
      <c r="F29" s="25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196"/>
    </row>
    <row r="30" ht="12.75">
      <c r="Q30" s="196"/>
    </row>
    <row r="31" ht="12.75">
      <c r="Q31" s="196"/>
    </row>
    <row r="32" ht="12.75">
      <c r="Q32" s="196"/>
    </row>
    <row r="33" ht="12.75">
      <c r="Q33" s="196"/>
    </row>
    <row r="34" ht="12.75">
      <c r="Q34" s="196"/>
    </row>
    <row r="35" ht="12.75">
      <c r="Q35" s="196"/>
    </row>
    <row r="36" ht="12.75">
      <c r="Q36" s="196"/>
    </row>
    <row r="37" ht="12.75">
      <c r="Q37" s="196"/>
    </row>
    <row r="38" ht="12.75">
      <c r="Q38" s="196"/>
    </row>
    <row r="39" ht="12.75">
      <c r="Q39" s="196"/>
    </row>
    <row r="40" ht="12.75">
      <c r="Q40" s="196"/>
    </row>
    <row r="41" ht="12.75">
      <c r="Q41" s="196"/>
    </row>
    <row r="42" ht="12.75">
      <c r="Q42" s="196"/>
    </row>
    <row r="43" ht="12.75">
      <c r="Q43" s="196"/>
    </row>
    <row r="44" ht="12.75">
      <c r="Q44" s="196"/>
    </row>
    <row r="45" ht="12.75">
      <c r="Q45" s="196"/>
    </row>
    <row r="46" ht="12.75">
      <c r="Q46" s="196"/>
    </row>
    <row r="47" ht="12.75">
      <c r="Q47" s="196"/>
    </row>
    <row r="48" ht="12.75">
      <c r="Q48" s="196"/>
    </row>
    <row r="49" ht="12.75">
      <c r="Q49" s="196"/>
    </row>
    <row r="50" ht="12.75">
      <c r="Q50" s="196"/>
    </row>
    <row r="51" ht="12.75">
      <c r="Q51" s="196"/>
    </row>
    <row r="52" ht="12.75">
      <c r="Q52" s="196"/>
    </row>
    <row r="53" ht="12.75">
      <c r="Q53" s="196"/>
    </row>
    <row r="54" ht="12.75">
      <c r="Q54" s="196"/>
    </row>
    <row r="55" ht="12.75">
      <c r="Q55" s="196"/>
    </row>
    <row r="56" ht="12.75">
      <c r="Q56" s="196"/>
    </row>
    <row r="57" ht="12.75">
      <c r="Q57" s="196"/>
    </row>
    <row r="58" ht="12.75">
      <c r="Q58" s="196"/>
    </row>
    <row r="59" ht="12.75">
      <c r="Q59" s="196"/>
    </row>
    <row r="60" ht="12.75">
      <c r="Q60" s="196"/>
    </row>
    <row r="61" ht="12.75">
      <c r="Q61" s="196"/>
    </row>
    <row r="62" ht="12.75">
      <c r="Q62" s="196"/>
    </row>
    <row r="63" ht="12.75">
      <c r="Q63" s="196"/>
    </row>
    <row r="64" ht="12.75">
      <c r="Q64" s="196"/>
    </row>
    <row r="65" ht="12.75">
      <c r="Q65" s="196"/>
    </row>
    <row r="66" ht="12.75">
      <c r="Q66" s="196"/>
    </row>
    <row r="67" ht="12.75">
      <c r="Q67" s="196"/>
    </row>
    <row r="68" ht="12.75">
      <c r="Q68" s="196"/>
    </row>
    <row r="69" ht="12.75">
      <c r="Q69" s="196"/>
    </row>
    <row r="70" ht="12.75">
      <c r="Q70" s="196"/>
    </row>
    <row r="71" ht="12.75">
      <c r="Q71" s="196"/>
    </row>
    <row r="72" ht="12.75">
      <c r="Q72" s="196"/>
    </row>
    <row r="73" ht="12.75">
      <c r="Q73" s="196"/>
    </row>
    <row r="74" ht="12.75">
      <c r="Q74" s="196"/>
    </row>
    <row r="75" ht="12.75">
      <c r="Q75" s="196"/>
    </row>
    <row r="76" ht="12.75">
      <c r="Q76" s="196"/>
    </row>
    <row r="77" ht="12.75">
      <c r="Q77" s="196"/>
    </row>
    <row r="78" ht="12.75">
      <c r="Q78" s="196"/>
    </row>
    <row r="79" ht="12.75">
      <c r="Q79" s="196"/>
    </row>
    <row r="80" ht="12.75">
      <c r="Q80" s="196"/>
    </row>
    <row r="81" ht="12.75">
      <c r="Q81" s="196"/>
    </row>
    <row r="82" ht="12.75">
      <c r="Q82" s="196"/>
    </row>
    <row r="83" ht="12.75">
      <c r="Q83" s="196"/>
    </row>
    <row r="84" ht="12.75">
      <c r="Q84" s="196"/>
    </row>
    <row r="85" ht="12.75">
      <c r="Q85" s="196"/>
    </row>
    <row r="86" ht="12.75">
      <c r="Q86" s="196"/>
    </row>
    <row r="87" ht="12.75">
      <c r="Q87" s="196"/>
    </row>
    <row r="88" ht="12.75">
      <c r="Q88" s="196"/>
    </row>
    <row r="89" ht="12.75">
      <c r="Q89" s="196"/>
    </row>
    <row r="90" ht="12.75">
      <c r="Q90" s="196"/>
    </row>
    <row r="91" ht="12.75">
      <c r="Q91" s="196"/>
    </row>
    <row r="92" ht="12.75">
      <c r="Q92" s="196"/>
    </row>
    <row r="93" ht="12.75">
      <c r="Q93" s="196"/>
    </row>
    <row r="94" ht="12.75">
      <c r="Q94" s="196"/>
    </row>
    <row r="95" ht="12.75">
      <c r="Q95" s="196"/>
    </row>
  </sheetData>
  <sheetProtection/>
  <mergeCells count="1">
    <mergeCell ref="A1:Q1"/>
  </mergeCells>
  <printOptions horizontalCentered="1" verticalCentered="1"/>
  <pageMargins left="0.1968503937007874" right="0.1968503937007874" top="0.2362204724409449" bottom="0.1968503937007874" header="0.15748031496062992" footer="0.5118110236220472"/>
  <pageSetup fitToHeight="0" fitToWidth="2" horizontalDpi="300" verticalDpi="300" orientation="landscape" scale="97" r:id="rId2"/>
  <headerFooter alignWithMargins="0">
    <oddHeader>&amp;LAPEL OISE
Exercice comptable 2012-2013</oddHeader>
    <oddFooter>&amp;RMise à jour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PageLayoutView="57" workbookViewId="0" topLeftCell="A1">
      <selection activeCell="C15" sqref="C15"/>
    </sheetView>
  </sheetViews>
  <sheetFormatPr defaultColWidth="11.421875" defaultRowHeight="12.75"/>
  <cols>
    <col min="1" max="1" width="56.421875" style="403" customWidth="1"/>
    <col min="2" max="2" width="20.28125" style="6" customWidth="1"/>
    <col min="3" max="3" width="16.57421875" style="6" customWidth="1"/>
    <col min="4" max="4" width="18.28125" style="41" customWidth="1"/>
    <col min="5" max="5" width="33.00390625" style="6" customWidth="1"/>
    <col min="6" max="6" width="7.28125" style="6" customWidth="1"/>
    <col min="7" max="7" width="16.8515625" style="6" customWidth="1"/>
    <col min="8" max="8" width="19.8515625" style="6" customWidth="1"/>
    <col min="9" max="9" width="18.140625" style="6" customWidth="1"/>
    <col min="10" max="10" width="21.28125" style="404" customWidth="1"/>
    <col min="11" max="11" width="15.00390625" style="0" customWidth="1"/>
    <col min="13" max="13" width="21.8515625" style="0" customWidth="1"/>
  </cols>
  <sheetData>
    <row r="1" spans="1:23" s="7" customFormat="1" ht="81" customHeight="1" thickBot="1">
      <c r="A1" s="495" t="s">
        <v>88</v>
      </c>
      <c r="B1" s="496"/>
      <c r="C1" s="496"/>
      <c r="D1" s="496"/>
      <c r="E1" s="496"/>
      <c r="F1" s="496"/>
      <c r="G1" s="496"/>
      <c r="H1" s="496"/>
      <c r="I1" s="496"/>
      <c r="J1" s="497"/>
      <c r="K1" s="396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</row>
    <row r="2" spans="1:23" ht="25.5" customHeight="1" thickBot="1">
      <c r="A2" s="410" t="s">
        <v>0</v>
      </c>
      <c r="B2" s="411" t="s">
        <v>7</v>
      </c>
      <c r="C2" s="411" t="s">
        <v>8</v>
      </c>
      <c r="D2" s="412" t="s">
        <v>69</v>
      </c>
      <c r="E2" s="509" t="s">
        <v>5</v>
      </c>
      <c r="F2" s="509"/>
      <c r="G2" s="509"/>
      <c r="H2" s="411" t="s">
        <v>7</v>
      </c>
      <c r="I2" s="411" t="s">
        <v>8</v>
      </c>
      <c r="J2" s="413" t="s">
        <v>69</v>
      </c>
      <c r="K2" s="396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1" customHeight="1">
      <c r="A3" s="414" t="s">
        <v>44</v>
      </c>
      <c r="B3" s="415">
        <f>DEPENSES!G52</f>
        <v>6000</v>
      </c>
      <c r="C3" s="415"/>
      <c r="D3" s="416"/>
      <c r="E3" s="513" t="s">
        <v>53</v>
      </c>
      <c r="F3" s="514"/>
      <c r="G3" s="515"/>
      <c r="H3" s="417">
        <f>+RECETTES!H26</f>
        <v>9000</v>
      </c>
      <c r="I3" s="415"/>
      <c r="J3" s="418"/>
      <c r="K3" s="42"/>
      <c r="L3" s="397"/>
      <c r="M3" s="398"/>
      <c r="N3" s="398"/>
      <c r="O3" s="399"/>
      <c r="P3" s="398"/>
      <c r="Q3" s="41"/>
      <c r="R3" s="41"/>
      <c r="S3" s="41"/>
      <c r="T3" s="41"/>
      <c r="U3" s="41"/>
      <c r="V3" s="41"/>
      <c r="W3" s="41"/>
    </row>
    <row r="4" spans="1:23" ht="21" customHeight="1">
      <c r="A4" s="419" t="s">
        <v>64</v>
      </c>
      <c r="B4" s="420">
        <f>DEPENSES!L11</f>
        <v>75</v>
      </c>
      <c r="C4" s="420"/>
      <c r="D4" s="44"/>
      <c r="E4" s="516" t="s">
        <v>64</v>
      </c>
      <c r="F4" s="517"/>
      <c r="G4" s="518"/>
      <c r="H4" s="421">
        <v>330</v>
      </c>
      <c r="I4" s="420"/>
      <c r="J4" s="422"/>
      <c r="K4" s="42"/>
      <c r="L4" s="397"/>
      <c r="M4" s="398"/>
      <c r="N4" s="398"/>
      <c r="O4" s="399"/>
      <c r="P4" s="398"/>
      <c r="Q4" s="41"/>
      <c r="R4" s="41"/>
      <c r="S4" s="41"/>
      <c r="T4" s="41"/>
      <c r="U4" s="41"/>
      <c r="V4" s="41"/>
      <c r="W4" s="41"/>
    </row>
    <row r="5" spans="1:23" ht="21" customHeight="1">
      <c r="A5" s="419" t="s">
        <v>41</v>
      </c>
      <c r="B5" s="420">
        <f>DEPENSES!M52</f>
        <v>980</v>
      </c>
      <c r="C5" s="420"/>
      <c r="D5" s="44"/>
      <c r="E5" s="513" t="s">
        <v>65</v>
      </c>
      <c r="F5" s="514"/>
      <c r="G5" s="515"/>
      <c r="H5" s="421">
        <f>RECETTES!L26</f>
        <v>1500</v>
      </c>
      <c r="I5" s="420"/>
      <c r="J5" s="422"/>
      <c r="K5" s="42"/>
      <c r="L5" s="397"/>
      <c r="M5" s="398"/>
      <c r="N5" s="398"/>
      <c r="O5" s="399"/>
      <c r="P5" s="398"/>
      <c r="Q5" s="41"/>
      <c r="R5" s="41"/>
      <c r="S5" s="41"/>
      <c r="T5" s="41"/>
      <c r="U5" s="41"/>
      <c r="V5" s="41"/>
      <c r="W5" s="41"/>
    </row>
    <row r="6" spans="1:23" ht="21" customHeight="1">
      <c r="A6" s="419" t="s">
        <v>42</v>
      </c>
      <c r="B6" s="420"/>
      <c r="C6" s="420"/>
      <c r="D6" s="44"/>
      <c r="E6" s="513" t="s">
        <v>42</v>
      </c>
      <c r="F6" s="514"/>
      <c r="G6" s="515"/>
      <c r="H6" s="421"/>
      <c r="I6" s="420"/>
      <c r="J6" s="422"/>
      <c r="K6" s="42"/>
      <c r="L6" s="397"/>
      <c r="M6" s="400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21" customHeight="1">
      <c r="A7" s="419" t="s">
        <v>43</v>
      </c>
      <c r="B7" s="420"/>
      <c r="C7" s="420"/>
      <c r="D7" s="44"/>
      <c r="E7" s="513" t="s">
        <v>43</v>
      </c>
      <c r="F7" s="514"/>
      <c r="G7" s="515"/>
      <c r="H7" s="421"/>
      <c r="I7" s="420"/>
      <c r="J7" s="422"/>
      <c r="K7" s="42"/>
      <c r="L7" s="397"/>
      <c r="M7" s="400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21" customHeight="1">
      <c r="A8" s="419" t="s">
        <v>52</v>
      </c>
      <c r="B8" s="420"/>
      <c r="C8" s="420"/>
      <c r="D8" s="44"/>
      <c r="E8" s="513" t="s">
        <v>52</v>
      </c>
      <c r="F8" s="514"/>
      <c r="G8" s="515"/>
      <c r="H8" s="421"/>
      <c r="I8" s="420"/>
      <c r="J8" s="422"/>
      <c r="K8" s="42"/>
      <c r="L8" s="397"/>
      <c r="M8" s="400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33" customFormat="1" ht="21" customHeight="1">
      <c r="A9" s="419" t="s">
        <v>40</v>
      </c>
      <c r="B9" s="423"/>
      <c r="C9" s="423"/>
      <c r="D9" s="44"/>
      <c r="E9" s="510" t="s">
        <v>25</v>
      </c>
      <c r="F9" s="511"/>
      <c r="G9" s="512"/>
      <c r="H9" s="424"/>
      <c r="I9" s="423"/>
      <c r="J9" s="425"/>
      <c r="K9" s="401"/>
      <c r="L9" s="397"/>
      <c r="M9" s="400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21" customHeight="1">
      <c r="A10" s="419" t="s">
        <v>37</v>
      </c>
      <c r="B10" s="420">
        <f>DEPENSES!R52</f>
        <v>1200</v>
      </c>
      <c r="C10" s="420"/>
      <c r="D10" s="44"/>
      <c r="E10" s="513" t="s">
        <v>37</v>
      </c>
      <c r="F10" s="514"/>
      <c r="G10" s="515"/>
      <c r="H10" s="421"/>
      <c r="I10" s="420"/>
      <c r="J10" s="422"/>
      <c r="K10" s="42"/>
      <c r="L10" s="397"/>
      <c r="M10" s="400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21" customHeight="1">
      <c r="A11" s="426" t="s">
        <v>45</v>
      </c>
      <c r="B11" s="420">
        <f>DEPENSES!S52</f>
        <v>130</v>
      </c>
      <c r="C11" s="420"/>
      <c r="D11" s="44"/>
      <c r="E11" s="513"/>
      <c r="F11" s="514"/>
      <c r="G11" s="515"/>
      <c r="H11" s="421"/>
      <c r="I11" s="420"/>
      <c r="J11" s="422"/>
      <c r="K11" s="42"/>
      <c r="L11" s="397"/>
      <c r="M11" s="400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21" customHeight="1">
      <c r="A12" s="419" t="s">
        <v>36</v>
      </c>
      <c r="B12" s="420"/>
      <c r="C12" s="420"/>
      <c r="D12" s="44"/>
      <c r="E12" s="522"/>
      <c r="F12" s="523"/>
      <c r="G12" s="524"/>
      <c r="H12" s="427"/>
      <c r="I12" s="420"/>
      <c r="J12" s="422"/>
      <c r="K12" s="42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21" customHeight="1">
      <c r="A13" s="419" t="s">
        <v>48</v>
      </c>
      <c r="B13" s="420"/>
      <c r="C13" s="420"/>
      <c r="D13" s="44"/>
      <c r="E13" s="525"/>
      <c r="F13" s="526"/>
      <c r="G13" s="527"/>
      <c r="H13" s="43"/>
      <c r="I13" s="420"/>
      <c r="J13" s="422"/>
      <c r="K13" s="42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21" customHeight="1">
      <c r="A14" s="419" t="s">
        <v>35</v>
      </c>
      <c r="B14" s="420"/>
      <c r="C14" s="420"/>
      <c r="D14" s="44"/>
      <c r="E14" s="513"/>
      <c r="F14" s="514"/>
      <c r="G14" s="515"/>
      <c r="H14" s="421"/>
      <c r="I14" s="420"/>
      <c r="J14" s="422"/>
      <c r="K14" s="42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21" customHeight="1">
      <c r="A15" s="426" t="s">
        <v>47</v>
      </c>
      <c r="B15" s="420"/>
      <c r="C15" s="420"/>
      <c r="D15" s="44"/>
      <c r="E15" s="506"/>
      <c r="F15" s="507"/>
      <c r="G15" s="508"/>
      <c r="H15" s="421"/>
      <c r="I15" s="420"/>
      <c r="J15" s="422"/>
      <c r="K15" s="42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21" customHeight="1">
      <c r="A16" s="419"/>
      <c r="B16" s="420"/>
      <c r="C16" s="420"/>
      <c r="D16" s="44"/>
      <c r="E16" s="506"/>
      <c r="F16" s="507"/>
      <c r="G16" s="508"/>
      <c r="H16" s="421"/>
      <c r="I16" s="420"/>
      <c r="J16" s="422"/>
      <c r="K16" s="42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21" customHeight="1">
      <c r="A17" s="426" t="s">
        <v>39</v>
      </c>
      <c r="B17" s="420"/>
      <c r="C17" s="420"/>
      <c r="D17" s="44"/>
      <c r="E17" s="506" t="s">
        <v>16</v>
      </c>
      <c r="F17" s="507"/>
      <c r="G17" s="508"/>
      <c r="H17" s="421"/>
      <c r="I17" s="420"/>
      <c r="J17" s="422"/>
      <c r="K17" s="42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21" customHeight="1">
      <c r="A18" s="428" t="s">
        <v>49</v>
      </c>
      <c r="B18" s="420">
        <f>+DEPENSES!T52</f>
        <v>0</v>
      </c>
      <c r="C18" s="420"/>
      <c r="D18" s="44"/>
      <c r="E18" s="506"/>
      <c r="F18" s="507"/>
      <c r="G18" s="508"/>
      <c r="H18" s="421"/>
      <c r="I18" s="420"/>
      <c r="J18" s="422"/>
      <c r="K18" s="42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21" customHeight="1">
      <c r="A19" s="419"/>
      <c r="B19" s="420">
        <f>+DEPENSES!U52</f>
        <v>0</v>
      </c>
      <c r="C19" s="420"/>
      <c r="D19" s="44"/>
      <c r="E19" s="506"/>
      <c r="F19" s="507"/>
      <c r="G19" s="508"/>
      <c r="H19" s="421"/>
      <c r="I19" s="420"/>
      <c r="J19" s="422"/>
      <c r="K19" s="42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21" customHeight="1">
      <c r="A20" s="429"/>
      <c r="B20" s="420"/>
      <c r="C20" s="420"/>
      <c r="D20" s="44"/>
      <c r="E20" s="506"/>
      <c r="F20" s="507"/>
      <c r="G20" s="508"/>
      <c r="H20" s="421"/>
      <c r="I20" s="420"/>
      <c r="J20" s="422"/>
      <c r="K20" s="42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21" customHeight="1" thickBot="1">
      <c r="A21" s="430"/>
      <c r="B21" s="431"/>
      <c r="C21" s="432"/>
      <c r="D21" s="433"/>
      <c r="E21" s="519"/>
      <c r="F21" s="520"/>
      <c r="G21" s="521"/>
      <c r="H21" s="434"/>
      <c r="I21" s="432"/>
      <c r="J21" s="435"/>
      <c r="K21" s="42"/>
      <c r="L21" s="41"/>
      <c r="M21" s="398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21" customHeight="1" thickBot="1">
      <c r="A22" s="436" t="s">
        <v>9</v>
      </c>
      <c r="B22" s="437">
        <f>SUM(B3:B21)</f>
        <v>8385</v>
      </c>
      <c r="C22" s="438"/>
      <c r="D22" s="439"/>
      <c r="E22" s="501" t="s">
        <v>10</v>
      </c>
      <c r="F22" s="502"/>
      <c r="G22" s="503"/>
      <c r="H22" s="440">
        <f>SUM(H3:H21)</f>
        <v>10830</v>
      </c>
      <c r="I22" s="441"/>
      <c r="J22" s="442"/>
      <c r="K22" s="402"/>
      <c r="L22" s="41"/>
      <c r="M22" s="398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21" customHeight="1" thickBot="1">
      <c r="A23" s="394"/>
      <c r="B23" s="407" t="s">
        <v>66</v>
      </c>
      <c r="C23" s="408"/>
      <c r="D23" s="409"/>
      <c r="E23" s="504">
        <f>+H22-B22</f>
        <v>2445</v>
      </c>
      <c r="F23" s="504"/>
      <c r="G23" s="505"/>
      <c r="H23" s="498"/>
      <c r="I23" s="499"/>
      <c r="J23" s="500"/>
      <c r="K23" s="5"/>
      <c r="L23" s="41"/>
      <c r="M23" s="400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2:11" ht="12.75">
      <c r="B24" s="395"/>
      <c r="C24" s="395"/>
      <c r="H24" s="395"/>
      <c r="I24" s="395"/>
      <c r="J24" s="406"/>
      <c r="K24" s="2"/>
    </row>
    <row r="25" spans="2:13" ht="12.75">
      <c r="B25" s="395"/>
      <c r="C25" s="395"/>
      <c r="H25" s="395"/>
      <c r="I25" s="395"/>
      <c r="J25" s="406"/>
      <c r="K25" s="2"/>
      <c r="M25" s="3"/>
    </row>
    <row r="26" spans="2:11" ht="12.75">
      <c r="B26" s="395"/>
      <c r="C26" s="395"/>
      <c r="H26" s="395"/>
      <c r="I26" s="395"/>
      <c r="J26" s="406"/>
      <c r="K26" s="2"/>
    </row>
    <row r="27" ht="12.75">
      <c r="H27" s="395"/>
    </row>
    <row r="28" ht="12.75">
      <c r="D28" s="399"/>
    </row>
    <row r="29" ht="12.75">
      <c r="D29" s="399"/>
    </row>
    <row r="30" ht="12.75">
      <c r="D30" s="399"/>
    </row>
  </sheetData>
  <sheetProtection/>
  <mergeCells count="24">
    <mergeCell ref="E20:G20"/>
    <mergeCell ref="E21:G21"/>
    <mergeCell ref="E10:G10"/>
    <mergeCell ref="E11:G11"/>
    <mergeCell ref="E12:G12"/>
    <mergeCell ref="E13:G13"/>
    <mergeCell ref="E14:G14"/>
    <mergeCell ref="E17:G17"/>
    <mergeCell ref="E5:G5"/>
    <mergeCell ref="E6:G6"/>
    <mergeCell ref="E7:G7"/>
    <mergeCell ref="E8:G8"/>
    <mergeCell ref="E18:G18"/>
    <mergeCell ref="E19:G19"/>
    <mergeCell ref="A1:J1"/>
    <mergeCell ref="H23:J23"/>
    <mergeCell ref="E22:G22"/>
    <mergeCell ref="E23:G23"/>
    <mergeCell ref="E15:G15"/>
    <mergeCell ref="E16:G16"/>
    <mergeCell ref="E2:G2"/>
    <mergeCell ref="E9:G9"/>
    <mergeCell ref="E3:G3"/>
    <mergeCell ref="E4:G4"/>
  </mergeCells>
  <printOptions horizontalCentered="1" verticalCentered="1"/>
  <pageMargins left="0.44147940074906367" right="0.4724409448818898" top="0.2303370786516854" bottom="0.984251968503937" header="0.5118110236220472" footer="0.5118110236220472"/>
  <pageSetup fitToHeight="1" fitToWidth="1" horizontalDpi="300" verticalDpi="300" orientation="landscape" paperSize="9" scale="61" r:id="rId2"/>
  <headerFooter alignWithMargins="0">
    <oddFooter>&amp;RMise à jour le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8" sqref="A8"/>
    </sheetView>
  </sheetViews>
  <sheetFormatPr defaultColWidth="11.421875" defaultRowHeight="12.75"/>
  <cols>
    <col min="1" max="1" width="20.7109375" style="71" customWidth="1"/>
    <col min="2" max="2" width="24.28125" style="450" customWidth="1"/>
    <col min="3" max="3" width="30.421875" style="450" customWidth="1"/>
    <col min="4" max="4" width="26.28125" style="450" customWidth="1"/>
    <col min="5" max="5" width="19.7109375" style="71" customWidth="1"/>
    <col min="6" max="16384" width="11.421875" style="71" customWidth="1"/>
  </cols>
  <sheetData>
    <row r="1" spans="1:4" ht="78" customHeight="1" thickBot="1">
      <c r="A1" s="528" t="s">
        <v>74</v>
      </c>
      <c r="B1" s="529"/>
      <c r="C1" s="529"/>
      <c r="D1" s="530"/>
    </row>
    <row r="2" spans="1:7" ht="21.75" customHeight="1">
      <c r="A2" s="458"/>
      <c r="B2" s="457" t="s">
        <v>17</v>
      </c>
      <c r="C2" s="457" t="s">
        <v>67</v>
      </c>
      <c r="D2" s="457" t="s">
        <v>6</v>
      </c>
      <c r="F2" s="444"/>
      <c r="G2" s="444"/>
    </row>
    <row r="3" spans="1:7" ht="15">
      <c r="A3" s="447" t="s">
        <v>89</v>
      </c>
      <c r="B3" s="451">
        <v>6300</v>
      </c>
      <c r="C3" s="453">
        <v>1000</v>
      </c>
      <c r="D3" s="451">
        <v>7300</v>
      </c>
      <c r="E3" s="444"/>
      <c r="F3" s="444"/>
      <c r="G3" s="444"/>
    </row>
    <row r="4" spans="1:7" ht="15">
      <c r="A4" s="445"/>
      <c r="B4" s="451"/>
      <c r="C4" s="452"/>
      <c r="D4" s="452"/>
      <c r="E4" s="444"/>
      <c r="F4" s="444"/>
      <c r="G4" s="444"/>
    </row>
    <row r="5" spans="1:10" ht="15">
      <c r="A5" s="454" t="s">
        <v>68</v>
      </c>
      <c r="B5" s="451">
        <v>2445</v>
      </c>
      <c r="C5" s="451"/>
      <c r="D5" s="451">
        <v>2445</v>
      </c>
      <c r="E5" s="446"/>
      <c r="G5" s="444"/>
      <c r="H5" s="444"/>
      <c r="I5" s="444"/>
      <c r="J5" s="444"/>
    </row>
    <row r="6" spans="1:10" ht="15">
      <c r="A6" s="447"/>
      <c r="B6" s="452"/>
      <c r="C6" s="452"/>
      <c r="D6" s="452"/>
      <c r="F6" s="448"/>
      <c r="G6" s="446"/>
      <c r="H6" s="444"/>
      <c r="I6" s="444"/>
      <c r="J6" s="444"/>
    </row>
    <row r="7" spans="1:10" ht="15">
      <c r="A7" s="447" t="s">
        <v>90</v>
      </c>
      <c r="B7" s="453">
        <f>SUM(B3:B5)</f>
        <v>8745</v>
      </c>
      <c r="C7" s="453">
        <f>SUM(C3:C6)</f>
        <v>1000</v>
      </c>
      <c r="D7" s="453">
        <f>SUM(D3:D6)</f>
        <v>9745</v>
      </c>
      <c r="F7" s="448"/>
      <c r="G7" s="446"/>
      <c r="H7" s="444"/>
      <c r="I7" s="444"/>
      <c r="J7" s="444"/>
    </row>
    <row r="8" spans="1:10" ht="15.75" thickBot="1">
      <c r="A8" s="456"/>
      <c r="B8" s="449"/>
      <c r="C8" s="449"/>
      <c r="D8" s="449"/>
      <c r="F8" s="448"/>
      <c r="G8" s="446"/>
      <c r="H8" s="446"/>
      <c r="I8" s="446"/>
      <c r="J8" s="446"/>
    </row>
    <row r="9" spans="1:10" ht="15">
      <c r="A9" s="72"/>
      <c r="B9" s="455"/>
      <c r="C9" s="455"/>
      <c r="D9" s="455"/>
      <c r="F9" s="448"/>
      <c r="G9" s="446"/>
      <c r="H9" s="446"/>
      <c r="I9" s="446"/>
      <c r="J9" s="446"/>
    </row>
    <row r="10" spans="1:10" ht="15">
      <c r="A10" s="72"/>
      <c r="B10" s="455"/>
      <c r="C10" s="455"/>
      <c r="D10" s="455"/>
      <c r="F10" s="448"/>
      <c r="G10" s="446"/>
      <c r="H10" s="446"/>
      <c r="I10" s="446"/>
      <c r="J10" s="446"/>
    </row>
    <row r="11" spans="1:10" ht="15">
      <c r="A11" s="72"/>
      <c r="B11" s="455"/>
      <c r="C11" s="455"/>
      <c r="D11" s="455"/>
      <c r="F11" s="448"/>
      <c r="G11" s="446"/>
      <c r="H11" s="446"/>
      <c r="I11" s="446"/>
      <c r="J11" s="446"/>
    </row>
    <row r="12" spans="1:10" ht="15">
      <c r="A12" s="72"/>
      <c r="B12" s="455"/>
      <c r="C12" s="455"/>
      <c r="D12" s="455"/>
      <c r="F12" s="448"/>
      <c r="G12" s="446"/>
      <c r="H12" s="446"/>
      <c r="I12" s="446"/>
      <c r="J12" s="446"/>
    </row>
    <row r="13" spans="1:10" ht="15">
      <c r="A13" s="72"/>
      <c r="B13" s="455"/>
      <c r="C13" s="455"/>
      <c r="D13" s="455"/>
      <c r="F13" s="448"/>
      <c r="G13" s="446"/>
      <c r="H13" s="446"/>
      <c r="I13" s="446"/>
      <c r="J13" s="446"/>
    </row>
    <row r="14" spans="1:10" ht="15">
      <c r="A14" s="72"/>
      <c r="B14" s="455"/>
      <c r="C14" s="455"/>
      <c r="D14" s="455"/>
      <c r="F14" s="448"/>
      <c r="G14" s="446"/>
      <c r="H14" s="446"/>
      <c r="I14" s="446"/>
      <c r="J14" s="446"/>
    </row>
    <row r="15" spans="1:10" ht="15">
      <c r="A15" s="72"/>
      <c r="B15" s="455"/>
      <c r="C15" s="455"/>
      <c r="D15" s="455"/>
      <c r="F15" s="448"/>
      <c r="G15" s="446"/>
      <c r="H15" s="446"/>
      <c r="I15" s="446"/>
      <c r="J15" s="446"/>
    </row>
    <row r="16" spans="1:4" ht="15">
      <c r="A16" s="72"/>
      <c r="B16" s="455"/>
      <c r="C16" s="455"/>
      <c r="D16" s="455"/>
    </row>
    <row r="17" spans="2:4" ht="16.5" customHeight="1">
      <c r="B17" s="71"/>
      <c r="C17" s="71"/>
      <c r="D17" s="71"/>
    </row>
    <row r="18" spans="2:4" ht="15.75" customHeight="1">
      <c r="B18" s="71"/>
      <c r="C18" s="71"/>
      <c r="D18" s="71"/>
    </row>
    <row r="19" ht="15">
      <c r="C19" s="455"/>
    </row>
    <row r="20" ht="15">
      <c r="C20" s="455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&amp;RMise à jour le &amp;D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75" zoomScaleNormal="75" workbookViewId="0" topLeftCell="A1">
      <selection activeCell="E32" sqref="E32"/>
    </sheetView>
  </sheetViews>
  <sheetFormatPr defaultColWidth="11.421875" defaultRowHeight="12.75"/>
  <cols>
    <col min="1" max="1" width="53.8515625" style="0" customWidth="1"/>
    <col min="2" max="2" width="20.421875" style="0" customWidth="1"/>
    <col min="3" max="3" width="20.140625" style="0" customWidth="1"/>
    <col min="4" max="4" width="20.00390625" style="459" customWidth="1"/>
    <col min="5" max="5" width="7.28125" style="0" customWidth="1"/>
    <col min="6" max="6" width="12.421875" style="0" customWidth="1"/>
    <col min="7" max="7" width="21.140625" style="0" customWidth="1"/>
    <col min="8" max="8" width="20.140625" style="0" customWidth="1"/>
    <col min="10" max="10" width="12.8515625" style="0" customWidth="1"/>
  </cols>
  <sheetData>
    <row r="1" spans="1:8" ht="90.75" customHeight="1" thickBot="1">
      <c r="A1" s="492" t="s">
        <v>71</v>
      </c>
      <c r="B1" s="539"/>
      <c r="C1" s="539"/>
      <c r="D1" s="539"/>
      <c r="E1" s="539"/>
      <c r="F1" s="539"/>
      <c r="G1" s="539"/>
      <c r="H1" s="540"/>
    </row>
    <row r="2" spans="1:8" ht="25.5" customHeight="1" thickBot="1">
      <c r="A2" s="460" t="s">
        <v>0</v>
      </c>
      <c r="B2" s="474" t="s">
        <v>7</v>
      </c>
      <c r="C2" s="461" t="s">
        <v>11</v>
      </c>
      <c r="D2" s="541" t="s">
        <v>5</v>
      </c>
      <c r="E2" s="542"/>
      <c r="F2" s="543"/>
      <c r="G2" s="462" t="s">
        <v>7</v>
      </c>
      <c r="H2" s="462" t="s">
        <v>11</v>
      </c>
    </row>
    <row r="3" spans="1:13" ht="21" customHeight="1">
      <c r="A3" s="471" t="s">
        <v>15</v>
      </c>
      <c r="B3" s="478">
        <f>SUM(DEPENSES!G52)</f>
        <v>6000</v>
      </c>
      <c r="C3" s="476">
        <v>6100</v>
      </c>
      <c r="D3" s="550" t="s">
        <v>14</v>
      </c>
      <c r="E3" s="551"/>
      <c r="F3" s="552"/>
      <c r="G3" s="481">
        <f>SUM(RECETTES!H26)</f>
        <v>9000</v>
      </c>
      <c r="H3" s="486">
        <v>10000</v>
      </c>
      <c r="I3" s="1"/>
      <c r="J3" s="3"/>
      <c r="K3" s="3"/>
      <c r="L3" s="2"/>
      <c r="M3" s="3"/>
    </row>
    <row r="4" spans="1:10" ht="21" customHeight="1">
      <c r="A4" s="472" t="s">
        <v>34</v>
      </c>
      <c r="B4" s="479"/>
      <c r="C4" s="477"/>
      <c r="D4" s="534" t="s">
        <v>25</v>
      </c>
      <c r="E4" s="545"/>
      <c r="F4" s="546"/>
      <c r="G4" s="479"/>
      <c r="H4" s="487"/>
      <c r="I4" s="1"/>
      <c r="J4" s="4"/>
    </row>
    <row r="5" spans="1:8" ht="21" customHeight="1">
      <c r="A5" s="472" t="s">
        <v>36</v>
      </c>
      <c r="B5" s="479"/>
      <c r="C5" s="477"/>
      <c r="D5" s="534" t="s">
        <v>26</v>
      </c>
      <c r="E5" s="535"/>
      <c r="F5" s="536"/>
      <c r="G5" s="482"/>
      <c r="H5" s="487"/>
    </row>
    <row r="6" spans="1:8" ht="21" customHeight="1">
      <c r="A6" s="472" t="s">
        <v>48</v>
      </c>
      <c r="B6" s="479"/>
      <c r="C6" s="477"/>
      <c r="D6" s="544" t="s">
        <v>31</v>
      </c>
      <c r="E6" s="545"/>
      <c r="F6" s="546"/>
      <c r="G6" s="479"/>
      <c r="H6" s="487"/>
    </row>
    <row r="7" spans="1:8" ht="21" customHeight="1">
      <c r="A7" s="472" t="s">
        <v>35</v>
      </c>
      <c r="B7" s="479"/>
      <c r="C7" s="477"/>
      <c r="D7" s="544"/>
      <c r="E7" s="545"/>
      <c r="F7" s="546"/>
      <c r="G7" s="479"/>
      <c r="H7" s="487"/>
    </row>
    <row r="8" spans="1:10" ht="21" customHeight="1">
      <c r="A8" s="472" t="s">
        <v>57</v>
      </c>
      <c r="B8" s="479">
        <f>SUM(DEPENSES!L52)</f>
        <v>75</v>
      </c>
      <c r="C8" s="477">
        <v>90</v>
      </c>
      <c r="D8" s="544" t="s">
        <v>57</v>
      </c>
      <c r="E8" s="545"/>
      <c r="F8" s="546"/>
      <c r="G8" s="479">
        <f>SUM(RECETTES!K26)</f>
        <v>330</v>
      </c>
      <c r="H8" s="487">
        <v>400</v>
      </c>
      <c r="J8" s="4"/>
    </row>
    <row r="9" spans="1:10" ht="21" customHeight="1">
      <c r="A9" s="472" t="s">
        <v>59</v>
      </c>
      <c r="B9" s="479">
        <f>SUM(DEPENSES!M52)</f>
        <v>980</v>
      </c>
      <c r="C9" s="477">
        <v>1000</v>
      </c>
      <c r="D9" s="534" t="s">
        <v>59</v>
      </c>
      <c r="E9" s="535"/>
      <c r="F9" s="536"/>
      <c r="G9" s="482">
        <f>SUM(RECETTES!L26)</f>
        <v>1500</v>
      </c>
      <c r="H9" s="487">
        <v>1500</v>
      </c>
      <c r="J9" s="4"/>
    </row>
    <row r="10" spans="1:8" ht="21" customHeight="1">
      <c r="A10" s="472" t="s">
        <v>29</v>
      </c>
      <c r="B10" s="479"/>
      <c r="C10" s="477"/>
      <c r="D10" s="534" t="s">
        <v>29</v>
      </c>
      <c r="E10" s="535"/>
      <c r="F10" s="536"/>
      <c r="G10" s="479"/>
      <c r="H10" s="487"/>
    </row>
    <row r="11" spans="1:8" ht="21" customHeight="1">
      <c r="A11" s="472" t="s">
        <v>30</v>
      </c>
      <c r="B11" s="479"/>
      <c r="C11" s="477"/>
      <c r="D11" s="534" t="s">
        <v>30</v>
      </c>
      <c r="E11" s="535"/>
      <c r="F11" s="536"/>
      <c r="G11" s="483"/>
      <c r="H11" s="487"/>
    </row>
    <row r="12" spans="1:8" ht="21" customHeight="1">
      <c r="A12" s="472" t="s">
        <v>51</v>
      </c>
      <c r="B12" s="479"/>
      <c r="C12" s="477"/>
      <c r="D12" s="534" t="s">
        <v>51</v>
      </c>
      <c r="E12" s="535"/>
      <c r="F12" s="536"/>
      <c r="G12" s="479"/>
      <c r="H12" s="487"/>
    </row>
    <row r="13" spans="1:8" ht="21" customHeight="1">
      <c r="A13" s="472" t="s">
        <v>22</v>
      </c>
      <c r="B13" s="479"/>
      <c r="C13" s="477"/>
      <c r="D13" s="534"/>
      <c r="E13" s="535"/>
      <c r="F13" s="536"/>
      <c r="G13" s="483"/>
      <c r="H13" s="487"/>
    </row>
    <row r="14" spans="1:8" ht="21" customHeight="1">
      <c r="A14" s="472" t="s">
        <v>72</v>
      </c>
      <c r="B14" s="479">
        <f>SUM(DEPENSES!R52)</f>
        <v>1200</v>
      </c>
      <c r="C14" s="477">
        <v>1200</v>
      </c>
      <c r="D14" s="534"/>
      <c r="E14" s="535"/>
      <c r="F14" s="536"/>
      <c r="G14" s="483"/>
      <c r="H14" s="487"/>
    </row>
    <row r="15" spans="1:10" ht="21" customHeight="1">
      <c r="A15" s="472" t="s">
        <v>38</v>
      </c>
      <c r="B15" s="479">
        <f>SUM(DEPENSES!S52)</f>
        <v>130</v>
      </c>
      <c r="C15" s="477">
        <v>200</v>
      </c>
      <c r="D15" s="534"/>
      <c r="E15" s="535"/>
      <c r="F15" s="536"/>
      <c r="G15" s="482"/>
      <c r="H15" s="487"/>
      <c r="J15" s="3"/>
    </row>
    <row r="16" spans="1:10" ht="21" customHeight="1">
      <c r="A16" s="473" t="s">
        <v>39</v>
      </c>
      <c r="B16" s="479"/>
      <c r="C16" s="477"/>
      <c r="D16" s="463" t="s">
        <v>14</v>
      </c>
      <c r="E16" s="464"/>
      <c r="F16" s="465"/>
      <c r="G16" s="482"/>
      <c r="H16" s="487"/>
      <c r="J16" s="3"/>
    </row>
    <row r="17" spans="1:10" ht="21" customHeight="1">
      <c r="A17" s="472" t="s">
        <v>50</v>
      </c>
      <c r="B17" s="479"/>
      <c r="C17" s="477"/>
      <c r="D17" s="534"/>
      <c r="E17" s="535"/>
      <c r="F17" s="536"/>
      <c r="G17" s="482"/>
      <c r="H17" s="487"/>
      <c r="J17" s="3"/>
    </row>
    <row r="18" spans="1:10" ht="21" customHeight="1" thickBot="1">
      <c r="A18" s="71"/>
      <c r="B18" s="480"/>
      <c r="C18" s="477"/>
      <c r="D18" s="547"/>
      <c r="E18" s="548"/>
      <c r="F18" s="549"/>
      <c r="G18" s="484"/>
      <c r="H18" s="488"/>
      <c r="J18" s="3"/>
    </row>
    <row r="19" spans="1:10" ht="21" customHeight="1" thickBot="1">
      <c r="A19" s="469"/>
      <c r="B19" s="475">
        <f>SUM(B3:B18)</f>
        <v>8385</v>
      </c>
      <c r="C19" s="470">
        <f>SUM(C3:C18)</f>
        <v>8590</v>
      </c>
      <c r="D19" s="531"/>
      <c r="E19" s="532"/>
      <c r="F19" s="533"/>
      <c r="G19" s="485">
        <f>SUM(G3:G18)</f>
        <v>10830</v>
      </c>
      <c r="H19" s="489">
        <f>SUM(H3:H18)</f>
        <v>11900</v>
      </c>
      <c r="J19" s="4"/>
    </row>
    <row r="20" spans="2:8" ht="30.75" customHeight="1" thickBot="1">
      <c r="B20" s="466" t="s">
        <v>73</v>
      </c>
      <c r="C20" s="467"/>
      <c r="D20" s="468"/>
      <c r="E20" s="537">
        <f>SUM(H19-C19)</f>
        <v>3310</v>
      </c>
      <c r="F20" s="537"/>
      <c r="G20" s="538"/>
      <c r="H20" s="2"/>
    </row>
    <row r="21" spans="3:10" ht="12.75">
      <c r="C21" s="2"/>
      <c r="D21" s="6"/>
      <c r="E21" s="6"/>
      <c r="H21" s="2"/>
      <c r="J21" s="3"/>
    </row>
    <row r="22" spans="3:8" ht="12.75">
      <c r="C22" s="2"/>
      <c r="D22" s="6"/>
      <c r="E22" s="6"/>
      <c r="H22" s="2"/>
    </row>
    <row r="23" spans="4:5" ht="12.75">
      <c r="D23" s="6"/>
      <c r="E23" s="6"/>
    </row>
    <row r="24" spans="4:5" ht="12.75">
      <c r="D24" s="6"/>
      <c r="E24" s="6"/>
    </row>
    <row r="25" spans="4:5" ht="12.75">
      <c r="D25" s="6"/>
      <c r="E25" s="6"/>
    </row>
    <row r="26" spans="4:5" ht="12.75">
      <c r="D26" s="6"/>
      <c r="E26" s="6"/>
    </row>
    <row r="27" spans="4:5" ht="12.75">
      <c r="D27" s="6"/>
      <c r="E27" s="6"/>
    </row>
    <row r="28" spans="4:5" ht="12.75">
      <c r="D28" s="6"/>
      <c r="E28" s="6"/>
    </row>
    <row r="29" spans="4:5" ht="12.75">
      <c r="D29" s="6"/>
      <c r="E29" s="6"/>
    </row>
    <row r="30" spans="4:5" ht="12.75">
      <c r="D30" s="6"/>
      <c r="E30" s="6"/>
    </row>
    <row r="31" spans="4:5" ht="12.75">
      <c r="D31" s="6"/>
      <c r="E31" s="6"/>
    </row>
    <row r="32" spans="4:5" ht="12.75">
      <c r="D32" s="6"/>
      <c r="E32" s="6"/>
    </row>
    <row r="33" spans="4:5" ht="12.75">
      <c r="D33" s="6"/>
      <c r="E33" s="6"/>
    </row>
    <row r="34" spans="4:5" ht="12.75">
      <c r="D34" s="6"/>
      <c r="E34" s="6"/>
    </row>
    <row r="35" spans="4:5" ht="12.75">
      <c r="D35" s="6"/>
      <c r="E35" s="6"/>
    </row>
    <row r="36" spans="4:5" ht="12.75"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  <row r="70" spans="4:5" ht="12.75">
      <c r="D70" s="6"/>
      <c r="E70" s="6"/>
    </row>
    <row r="71" spans="4:5" ht="12.75">
      <c r="D71" s="6"/>
      <c r="E71" s="6"/>
    </row>
    <row r="72" spans="4:5" ht="12.75">
      <c r="D72" s="6"/>
      <c r="E72" s="6"/>
    </row>
    <row r="73" spans="4:5" ht="12.75">
      <c r="D73" s="6"/>
      <c r="E73" s="6"/>
    </row>
    <row r="74" spans="4:5" ht="12.75">
      <c r="D74" s="6"/>
      <c r="E74" s="6"/>
    </row>
    <row r="75" spans="4:5" ht="12.75">
      <c r="D75" s="6"/>
      <c r="E75" s="6"/>
    </row>
    <row r="76" spans="4:5" ht="12.75">
      <c r="D76" s="6"/>
      <c r="E76" s="6"/>
    </row>
    <row r="77" spans="4:5" ht="12.75">
      <c r="D77" s="6"/>
      <c r="E77" s="6"/>
    </row>
    <row r="78" spans="4:5" ht="12.75">
      <c r="D78" s="6"/>
      <c r="E78" s="6"/>
    </row>
    <row r="79" spans="4:5" ht="12.75">
      <c r="D79" s="6"/>
      <c r="E79" s="6"/>
    </row>
    <row r="80" spans="4:5" ht="12.75">
      <c r="D80" s="6"/>
      <c r="E80" s="6"/>
    </row>
    <row r="81" spans="4:5" ht="12.75">
      <c r="D81" s="6"/>
      <c r="E81" s="6"/>
    </row>
    <row r="82" spans="4:5" ht="12.75">
      <c r="D82" s="6"/>
      <c r="E82" s="6"/>
    </row>
    <row r="83" spans="4:5" ht="12.75">
      <c r="D83" s="6"/>
      <c r="E83" s="6"/>
    </row>
    <row r="84" spans="4:5" ht="12.75">
      <c r="D84" s="6"/>
      <c r="E84" s="6"/>
    </row>
    <row r="85" spans="4:5" ht="12.75">
      <c r="D85" s="6"/>
      <c r="E85" s="6"/>
    </row>
    <row r="86" spans="4:5" ht="12.75">
      <c r="D86" s="6"/>
      <c r="E86" s="6"/>
    </row>
    <row r="87" spans="4:5" ht="12.75">
      <c r="D87" s="6"/>
      <c r="E87" s="6"/>
    </row>
    <row r="88" spans="4:5" ht="12.75">
      <c r="D88" s="6"/>
      <c r="E88" s="6"/>
    </row>
    <row r="89" spans="4:5" ht="12.75">
      <c r="D89" s="6"/>
      <c r="E89" s="6"/>
    </row>
  </sheetData>
  <sheetProtection/>
  <mergeCells count="19">
    <mergeCell ref="D2:F2"/>
    <mergeCell ref="D6:F6"/>
    <mergeCell ref="D7:F7"/>
    <mergeCell ref="D14:F14"/>
    <mergeCell ref="D15:F15"/>
    <mergeCell ref="D18:F18"/>
    <mergeCell ref="D8:F8"/>
    <mergeCell ref="D4:F4"/>
    <mergeCell ref="D3:F3"/>
    <mergeCell ref="D19:F19"/>
    <mergeCell ref="D5:F5"/>
    <mergeCell ref="E20:G20"/>
    <mergeCell ref="D17:F17"/>
    <mergeCell ref="A1:H1"/>
    <mergeCell ref="D9:F9"/>
    <mergeCell ref="D10:F10"/>
    <mergeCell ref="D11:F11"/>
    <mergeCell ref="D12:F12"/>
    <mergeCell ref="D13:F13"/>
  </mergeCells>
  <printOptions horizontalCentered="1" verticalCentered="1"/>
  <pageMargins left="0.3701388888888889" right="0.4597222222222222" top="0.9840277777777777" bottom="0.9840277777777777" header="0.5118055555555555" footer="0.5118055555555555"/>
  <pageSetup fitToHeight="1" fitToWidth="1" horizontalDpi="300" verticalDpi="300" orientation="landscape" paperSize="9" scale="80" r:id="rId2"/>
  <headerFooter alignWithMargins="0">
    <oddHeader>&amp;L
Exercice comptable 2012-2013</oddHeader>
    <oddFooter>&amp;RMise à jour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Aurore de Jacquelot</cp:lastModifiedBy>
  <cp:lastPrinted>2014-03-13T15:41:41Z</cp:lastPrinted>
  <dcterms:created xsi:type="dcterms:W3CDTF">2007-01-29T11:58:50Z</dcterms:created>
  <dcterms:modified xsi:type="dcterms:W3CDTF">2023-02-13T14:36:23Z</dcterms:modified>
  <cp:category/>
  <cp:version/>
  <cp:contentType/>
  <cp:contentStatus/>
</cp:coreProperties>
</file>